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rnconsul-my.sharepoint.com/personal/masashi_hayashi_srn-consulting_jp/Documents/ブログネタ/資金繰り表/"/>
    </mc:Choice>
  </mc:AlternateContent>
  <xr:revisionPtr revIDLastSave="185" documentId="8_{5FFA69F2-AEC5-4ADD-BDD7-975B7BDB2A60}" xr6:coauthVersionLast="47" xr6:coauthVersionMax="47" xr10:uidLastSave="{4A18BB95-F4D6-455A-844F-5C5B97712F35}"/>
  <bookViews>
    <workbookView xWindow="-108" yWindow="-108" windowWidth="23256" windowHeight="12456" activeTab="1" xr2:uid="{58622700-F6B4-46AE-9A7E-C02AF8759C88}"/>
  </bookViews>
  <sheets>
    <sheet name="予算" sheetId="1" r:id="rId1"/>
    <sheet name="記入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N35" i="2"/>
  <c r="M35" i="2"/>
  <c r="L35" i="2"/>
  <c r="K35" i="2"/>
  <c r="J35" i="2"/>
  <c r="I35" i="2"/>
  <c r="H35" i="2"/>
  <c r="G35" i="2"/>
  <c r="F35" i="2"/>
  <c r="E35" i="2"/>
  <c r="D35" i="2"/>
  <c r="O30" i="2"/>
  <c r="O36" i="2" s="1"/>
  <c r="N30" i="2"/>
  <c r="N36" i="2" s="1"/>
  <c r="M30" i="2"/>
  <c r="M36" i="2" s="1"/>
  <c r="L30" i="2"/>
  <c r="L36" i="2" s="1"/>
  <c r="K30" i="2"/>
  <c r="K36" i="2" s="1"/>
  <c r="J30" i="2"/>
  <c r="J36" i="2" s="1"/>
  <c r="I30" i="2"/>
  <c r="I36" i="2" s="1"/>
  <c r="H30" i="2"/>
  <c r="H36" i="2" s="1"/>
  <c r="G30" i="2"/>
  <c r="G36" i="2" s="1"/>
  <c r="F30" i="2"/>
  <c r="F36" i="2" s="1"/>
  <c r="E30" i="2"/>
  <c r="E36" i="2" s="1"/>
  <c r="D30" i="2"/>
  <c r="D36" i="2" s="1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G19" i="2"/>
  <c r="F19" i="2"/>
  <c r="E19" i="2"/>
  <c r="D19" i="2"/>
  <c r="O10" i="2"/>
  <c r="O20" i="2" s="1"/>
  <c r="O37" i="2" s="1"/>
  <c r="N10" i="2"/>
  <c r="N20" i="2" s="1"/>
  <c r="M10" i="2"/>
  <c r="M20" i="2" s="1"/>
  <c r="L10" i="2"/>
  <c r="L20" i="2" s="1"/>
  <c r="K10" i="2"/>
  <c r="K20" i="2" s="1"/>
  <c r="J10" i="2"/>
  <c r="J20" i="2" s="1"/>
  <c r="J37" i="2" s="1"/>
  <c r="I10" i="2"/>
  <c r="I20" i="2" s="1"/>
  <c r="I37" i="2" s="1"/>
  <c r="H10" i="2"/>
  <c r="H20" i="2" s="1"/>
  <c r="H37" i="2" s="1"/>
  <c r="G10" i="2"/>
  <c r="G20" i="2" s="1"/>
  <c r="G37" i="2" s="1"/>
  <c r="F10" i="2"/>
  <c r="F20" i="2" s="1"/>
  <c r="E10" i="2"/>
  <c r="E20" i="2" s="1"/>
  <c r="D10" i="2"/>
  <c r="D20" i="2" s="1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N10" i="1"/>
  <c r="O10" i="1"/>
  <c r="N19" i="1"/>
  <c r="O19" i="1"/>
  <c r="N25" i="1"/>
  <c r="O25" i="1"/>
  <c r="N30" i="1"/>
  <c r="O30" i="1"/>
  <c r="N35" i="1"/>
  <c r="O35" i="1"/>
  <c r="E10" i="1"/>
  <c r="F10" i="1"/>
  <c r="G10" i="1"/>
  <c r="H10" i="1"/>
  <c r="I10" i="1"/>
  <c r="J10" i="1"/>
  <c r="K10" i="1"/>
  <c r="L10" i="1"/>
  <c r="M10" i="1"/>
  <c r="E19" i="1"/>
  <c r="F19" i="1"/>
  <c r="G19" i="1"/>
  <c r="H19" i="1"/>
  <c r="I19" i="1"/>
  <c r="J19" i="1"/>
  <c r="K19" i="1"/>
  <c r="L19" i="1"/>
  <c r="M19" i="1"/>
  <c r="E25" i="1"/>
  <c r="F25" i="1"/>
  <c r="G25" i="1"/>
  <c r="H25" i="1"/>
  <c r="I25" i="1"/>
  <c r="J25" i="1"/>
  <c r="K25" i="1"/>
  <c r="L25" i="1"/>
  <c r="M25" i="1"/>
  <c r="E30" i="1"/>
  <c r="F30" i="1"/>
  <c r="G30" i="1"/>
  <c r="G36" i="1" s="1"/>
  <c r="H30" i="1"/>
  <c r="H36" i="1" s="1"/>
  <c r="I30" i="1"/>
  <c r="J30" i="1"/>
  <c r="K30" i="1"/>
  <c r="L30" i="1"/>
  <c r="M30" i="1"/>
  <c r="E35" i="1"/>
  <c r="F35" i="1"/>
  <c r="F36" i="1" s="1"/>
  <c r="G35" i="1"/>
  <c r="H35" i="1"/>
  <c r="I35" i="1"/>
  <c r="J35" i="1"/>
  <c r="K35" i="1"/>
  <c r="L35" i="1"/>
  <c r="M35" i="1"/>
  <c r="I36" i="1"/>
  <c r="D35" i="1"/>
  <c r="D36" i="1" s="1"/>
  <c r="D30" i="1"/>
  <c r="D25" i="1"/>
  <c r="D19" i="1"/>
  <c r="D10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K37" i="2" l="1"/>
  <c r="D37" i="2"/>
  <c r="D38" i="2" s="1"/>
  <c r="E4" i="2" s="1"/>
  <c r="E38" i="2" s="1"/>
  <c r="F4" i="2" s="1"/>
  <c r="E37" i="2"/>
  <c r="M37" i="2"/>
  <c r="L37" i="2"/>
  <c r="F37" i="2"/>
  <c r="N37" i="2"/>
  <c r="L36" i="1"/>
  <c r="J36" i="1"/>
  <c r="O36" i="1"/>
  <c r="N36" i="1"/>
  <c r="L20" i="1"/>
  <c r="L37" i="1" s="1"/>
  <c r="H20" i="1"/>
  <c r="H37" i="1" s="1"/>
  <c r="M20" i="1"/>
  <c r="O20" i="1"/>
  <c r="O37" i="1" s="1"/>
  <c r="N20" i="1"/>
  <c r="K20" i="1"/>
  <c r="J20" i="1"/>
  <c r="E20" i="1"/>
  <c r="E37" i="1" s="1"/>
  <c r="I20" i="1"/>
  <c r="I37" i="1" s="1"/>
  <c r="F20" i="1"/>
  <c r="F37" i="1" s="1"/>
  <c r="G20" i="1"/>
  <c r="G37" i="1" s="1"/>
  <c r="E36" i="1"/>
  <c r="K36" i="1"/>
  <c r="M36" i="1"/>
  <c r="D20" i="1"/>
  <c r="D37" i="1" s="1"/>
  <c r="D38" i="1" s="1"/>
  <c r="E4" i="1" s="1"/>
  <c r="F38" i="2" l="1"/>
  <c r="G4" i="2" s="1"/>
  <c r="G38" i="2" s="1"/>
  <c r="H4" i="2" s="1"/>
  <c r="H38" i="2" s="1"/>
  <c r="I4" i="2" s="1"/>
  <c r="I38" i="2" s="1"/>
  <c r="J4" i="2" s="1"/>
  <c r="J38" i="2" s="1"/>
  <c r="K4" i="2" s="1"/>
  <c r="K38" i="2" s="1"/>
  <c r="L4" i="2" s="1"/>
  <c r="L38" i="2" s="1"/>
  <c r="M4" i="2" s="1"/>
  <c r="M38" i="2" s="1"/>
  <c r="N4" i="2" s="1"/>
  <c r="N38" i="2" s="1"/>
  <c r="O4" i="2" s="1"/>
  <c r="O38" i="2" s="1"/>
  <c r="K37" i="1"/>
  <c r="M37" i="1"/>
  <c r="J37" i="1"/>
  <c r="N37" i="1"/>
  <c r="E38" i="1"/>
  <c r="F4" i="1" s="1"/>
  <c r="F38" i="1" s="1"/>
  <c r="G4" i="1" s="1"/>
  <c r="G38" i="1" s="1"/>
  <c r="H4" i="1" s="1"/>
  <c r="H38" i="1" s="1"/>
  <c r="I4" i="1" s="1"/>
  <c r="I38" i="1" s="1"/>
  <c r="J4" i="1" s="1"/>
  <c r="J38" i="1" s="1"/>
  <c r="K4" i="1" s="1"/>
  <c r="K38" i="1" l="1"/>
  <c r="L4" i="1" s="1"/>
  <c r="L38" i="1" s="1"/>
  <c r="M4" i="1" s="1"/>
  <c r="M38" i="1" s="1"/>
  <c r="N4" i="1" s="1"/>
  <c r="N38" i="1" s="1"/>
  <c r="O4" i="1" s="1"/>
  <c r="O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林真史</author>
  </authors>
  <commentList>
    <comment ref="D2" authorId="0" shapeId="0" xr:uid="{B578C124-3ADA-4999-B674-A775EE35510B}">
      <text>
        <r>
          <rPr>
            <b/>
            <sz val="9"/>
            <color indexed="81"/>
            <rFont val="MS P ゴシック"/>
            <family val="3"/>
            <charset val="128"/>
          </rPr>
          <t>林真史:</t>
        </r>
        <r>
          <rPr>
            <sz val="9"/>
            <color indexed="81"/>
            <rFont val="MS P ゴシック"/>
            <family val="3"/>
            <charset val="128"/>
          </rPr>
          <t xml:space="preserve">
期初の日付を入力</t>
        </r>
      </text>
    </comment>
    <comment ref="D4" authorId="0" shapeId="0" xr:uid="{617AF8F5-2D4B-47A7-9BC8-C63A0A28CD05}">
      <text>
        <r>
          <rPr>
            <b/>
            <sz val="9"/>
            <color indexed="81"/>
            <rFont val="MS P ゴシック"/>
            <family val="3"/>
            <charset val="128"/>
          </rPr>
          <t>林真史:</t>
        </r>
        <r>
          <rPr>
            <sz val="9"/>
            <color indexed="81"/>
            <rFont val="MS P ゴシック"/>
            <family val="3"/>
            <charset val="128"/>
          </rPr>
          <t xml:space="preserve">
期初の現預金残高
(前期末の現預金残高)を入力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林真史</author>
  </authors>
  <commentList>
    <comment ref="D2" authorId="0" shapeId="0" xr:uid="{E49F0AAF-207D-4204-8270-95AD10713958}">
      <text>
        <r>
          <rPr>
            <b/>
            <sz val="9"/>
            <color indexed="81"/>
            <rFont val="MS P ゴシック"/>
            <family val="3"/>
            <charset val="128"/>
          </rPr>
          <t>林真史:</t>
        </r>
        <r>
          <rPr>
            <sz val="9"/>
            <color indexed="81"/>
            <rFont val="MS P ゴシック"/>
            <family val="3"/>
            <charset val="128"/>
          </rPr>
          <t xml:space="preserve">
期初の日付を入力</t>
        </r>
      </text>
    </comment>
    <comment ref="D4" authorId="0" shapeId="0" xr:uid="{090E93FC-3FB4-4D60-9D2D-1F87477BC087}">
      <text>
        <r>
          <rPr>
            <b/>
            <sz val="9"/>
            <color indexed="81"/>
            <rFont val="MS P ゴシック"/>
            <family val="3"/>
            <charset val="128"/>
          </rPr>
          <t>林真史:</t>
        </r>
        <r>
          <rPr>
            <sz val="9"/>
            <color indexed="81"/>
            <rFont val="MS P ゴシック"/>
            <family val="3"/>
            <charset val="128"/>
          </rPr>
          <t xml:space="preserve">
期初の現預金残高
(前期末の現預金残高)を入力</t>
        </r>
      </text>
    </comment>
  </commentList>
</comments>
</file>

<file path=xl/sharedStrings.xml><?xml version="1.0" encoding="utf-8"?>
<sst xmlns="http://schemas.openxmlformats.org/spreadsheetml/2006/main" count="96" uniqueCount="37">
  <si>
    <t>月次資金繰り表</t>
    <rPh sb="0" eb="2">
      <t>ゲツジ</t>
    </rPh>
    <rPh sb="2" eb="5">
      <t>シキング</t>
    </rPh>
    <rPh sb="6" eb="7">
      <t>ヒョウ</t>
    </rPh>
    <phoneticPr fontId="2"/>
  </si>
  <si>
    <t>項目名</t>
    <rPh sb="0" eb="3">
      <t>コウモクメイ</t>
    </rPh>
    <phoneticPr fontId="2"/>
  </si>
  <si>
    <t>現金売上</t>
    <rPh sb="0" eb="2">
      <t>ゲンキン</t>
    </rPh>
    <rPh sb="2" eb="4">
      <t>ウリアゲ</t>
    </rPh>
    <phoneticPr fontId="2"/>
  </si>
  <si>
    <t>A社売掛金回収(翌月末払い)</t>
    <rPh sb="1" eb="2">
      <t>シャ</t>
    </rPh>
    <rPh sb="2" eb="4">
      <t>ウリカケ</t>
    </rPh>
    <rPh sb="4" eb="5">
      <t>キン</t>
    </rPh>
    <rPh sb="5" eb="7">
      <t>カイシュウ</t>
    </rPh>
    <rPh sb="8" eb="10">
      <t>ヨクゲツ</t>
    </rPh>
    <rPh sb="10" eb="11">
      <t>マツ</t>
    </rPh>
    <rPh sb="11" eb="12">
      <t>ハラ</t>
    </rPh>
    <phoneticPr fontId="2"/>
  </si>
  <si>
    <t>買掛金支払い</t>
    <rPh sb="0" eb="3">
      <t>カイカケキン</t>
    </rPh>
    <rPh sb="3" eb="5">
      <t>シハラ</t>
    </rPh>
    <phoneticPr fontId="2"/>
  </si>
  <si>
    <t>人件費</t>
    <rPh sb="0" eb="3">
      <t>ジンケンヒ</t>
    </rPh>
    <phoneticPr fontId="2"/>
  </si>
  <si>
    <t>家賃</t>
    <rPh sb="0" eb="2">
      <t>ヤチン</t>
    </rPh>
    <phoneticPr fontId="2"/>
  </si>
  <si>
    <t>水道光熱費</t>
    <rPh sb="0" eb="2">
      <t>スイドウ</t>
    </rPh>
    <rPh sb="2" eb="5">
      <t>コウネツヒ</t>
    </rPh>
    <phoneticPr fontId="2"/>
  </si>
  <si>
    <t>支払利息</t>
    <rPh sb="0" eb="2">
      <t>シハライ</t>
    </rPh>
    <rPh sb="2" eb="4">
      <t>リソク</t>
    </rPh>
    <phoneticPr fontId="2"/>
  </si>
  <si>
    <t>経常収支</t>
    <rPh sb="0" eb="2">
      <t>ケイジョウ</t>
    </rPh>
    <rPh sb="2" eb="4">
      <t>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</si>
  <si>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</si>
  <si>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</si>
  <si>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投資収支</t>
    <rPh sb="0" eb="2">
      <t>トウシ</t>
    </rPh>
    <rPh sb="2" eb="4">
      <t>シュウシ</t>
    </rPh>
    <phoneticPr fontId="2"/>
  </si>
  <si>
    <t>A銀行　短期借入金</t>
    <rPh sb="1" eb="3">
      <t>ギンコウ</t>
    </rPh>
    <rPh sb="4" eb="6">
      <t>タンキ</t>
    </rPh>
    <rPh sb="6" eb="9">
      <t>カリイレキン</t>
    </rPh>
    <phoneticPr fontId="2"/>
  </si>
  <si>
    <t>調達</t>
    <rPh sb="0" eb="2">
      <t>チョウタツ</t>
    </rPh>
    <phoneticPr fontId="2"/>
  </si>
  <si>
    <t>A銀行　短期借入金返済</t>
    <rPh sb="1" eb="3">
      <t>ギンコウ</t>
    </rPh>
    <rPh sb="4" eb="6">
      <t>タンキ</t>
    </rPh>
    <rPh sb="6" eb="8">
      <t>カリイ</t>
    </rPh>
    <rPh sb="8" eb="9">
      <t>キン</t>
    </rPh>
    <rPh sb="9" eb="11">
      <t>ヘンサイ</t>
    </rPh>
    <phoneticPr fontId="2"/>
  </si>
  <si>
    <t>B銀行　長期借入金返済</t>
    <rPh sb="1" eb="3">
      <t>ギンコウ</t>
    </rPh>
    <rPh sb="4" eb="6">
      <t>チョウキ</t>
    </rPh>
    <rPh sb="6" eb="9">
      <t>カリイレキン</t>
    </rPh>
    <rPh sb="9" eb="11">
      <t>ヘンサイ</t>
    </rPh>
    <phoneticPr fontId="2"/>
  </si>
  <si>
    <t>返済</t>
    <rPh sb="0" eb="2">
      <t>ヘンサイ</t>
    </rPh>
    <phoneticPr fontId="2"/>
  </si>
  <si>
    <t>財務収支</t>
    <rPh sb="0" eb="2">
      <t>ザイム</t>
    </rPh>
    <rPh sb="2" eb="4">
      <t>シュウシ</t>
    </rPh>
    <phoneticPr fontId="2"/>
  </si>
  <si>
    <t>予算</t>
    <rPh sb="0" eb="2">
      <t>ヨサン</t>
    </rPh>
    <phoneticPr fontId="2"/>
  </si>
  <si>
    <t>月初繰越残高(A)</t>
    <rPh sb="0" eb="2">
      <t>ゲッショ</t>
    </rPh>
    <rPh sb="2" eb="4">
      <t>クリコシ</t>
    </rPh>
    <rPh sb="4" eb="6">
      <t>ザンダカ</t>
    </rPh>
    <phoneticPr fontId="2"/>
  </si>
  <si>
    <t>経常収入合計(B)</t>
    <rPh sb="0" eb="2">
      <t>ケイジョウ</t>
    </rPh>
    <rPh sb="2" eb="4">
      <t>シュウニュウ</t>
    </rPh>
    <rPh sb="4" eb="6">
      <t>ゴウケイ</t>
    </rPh>
    <phoneticPr fontId="2"/>
  </si>
  <si>
    <t>経常支出合計(C)</t>
    <rPh sb="0" eb="2">
      <t>ケイジョウ</t>
    </rPh>
    <rPh sb="2" eb="4">
      <t>シシュツ</t>
    </rPh>
    <rPh sb="4" eb="6">
      <t>ゴウケイ</t>
    </rPh>
    <phoneticPr fontId="2"/>
  </si>
  <si>
    <t>売却(+)
購入(-)</t>
    <rPh sb="0" eb="2">
      <t>バイキャク</t>
    </rPh>
    <rPh sb="6" eb="8">
      <t>コウニュウ</t>
    </rPh>
    <phoneticPr fontId="2"/>
  </si>
  <si>
    <t>車両売却</t>
    <rPh sb="0" eb="2">
      <t>シャリョウ</t>
    </rPh>
    <rPh sb="2" eb="4">
      <t>バイキャク</t>
    </rPh>
    <phoneticPr fontId="2"/>
  </si>
  <si>
    <t>機械装置購入</t>
    <rPh sb="0" eb="2">
      <t>キカイ</t>
    </rPh>
    <rPh sb="2" eb="4">
      <t>ソウチ</t>
    </rPh>
    <rPh sb="4" eb="6">
      <t>コウニュウ</t>
    </rPh>
    <phoneticPr fontId="2"/>
  </si>
  <si>
    <t>車両購入</t>
    <rPh sb="0" eb="2">
      <t>シャリョウ</t>
    </rPh>
    <rPh sb="2" eb="4">
      <t>コウニュウ</t>
    </rPh>
    <phoneticPr fontId="2"/>
  </si>
  <si>
    <t>経常収支合計(D=B-C)</t>
    <rPh sb="0" eb="2">
      <t>ケイジョウ</t>
    </rPh>
    <rPh sb="2" eb="4">
      <t>シュウシ</t>
    </rPh>
    <rPh sb="4" eb="6">
      <t>ゴウケイ</t>
    </rPh>
    <phoneticPr fontId="2"/>
  </si>
  <si>
    <t>投資収支合計(E)</t>
    <rPh sb="0" eb="2">
      <t>トウシ</t>
    </rPh>
    <rPh sb="2" eb="4">
      <t>シュウシ</t>
    </rPh>
    <rPh sb="4" eb="6">
      <t>ゴウケイ</t>
    </rPh>
    <phoneticPr fontId="2"/>
  </si>
  <si>
    <t>調達合計(F)</t>
    <rPh sb="0" eb="2">
      <t>チョウタツ</t>
    </rPh>
    <rPh sb="2" eb="4">
      <t>ゴウケイ</t>
    </rPh>
    <phoneticPr fontId="2"/>
  </si>
  <si>
    <t>返済合計(G)</t>
    <rPh sb="0" eb="2">
      <t>ヘンサイ</t>
    </rPh>
    <rPh sb="2" eb="4">
      <t>ゴウケイ</t>
    </rPh>
    <phoneticPr fontId="2"/>
  </si>
  <si>
    <t>財務収支合計(H=F-G)</t>
    <rPh sb="0" eb="2">
      <t>ザイム</t>
    </rPh>
    <rPh sb="2" eb="4">
      <t>シュウシ</t>
    </rPh>
    <rPh sb="4" eb="6">
      <t>ゴウケイ</t>
    </rPh>
    <phoneticPr fontId="2"/>
  </si>
  <si>
    <t>月次合計収支(I=D+E+H)</t>
    <rPh sb="0" eb="2">
      <t>ゲツジ</t>
    </rPh>
    <rPh sb="2" eb="4">
      <t>ゴウケイ</t>
    </rPh>
    <rPh sb="4" eb="6">
      <t>シュウシ</t>
    </rPh>
    <phoneticPr fontId="2"/>
  </si>
  <si>
    <t>次月繰越金(A+I)</t>
    <rPh sb="0" eb="2">
      <t>ジゲツ</t>
    </rPh>
    <rPh sb="2" eb="5">
      <t>クリコシキン</t>
    </rPh>
    <phoneticPr fontId="2"/>
  </si>
  <si>
    <t>B社売掛金回収(翌々月末払い)</t>
    <rPh sb="1" eb="2">
      <t>シャ</t>
    </rPh>
    <rPh sb="2" eb="4">
      <t>ウリカケ</t>
    </rPh>
    <rPh sb="4" eb="5">
      <t>キン</t>
    </rPh>
    <rPh sb="5" eb="7">
      <t>カイシュウ</t>
    </rPh>
    <rPh sb="8" eb="11">
      <t>ヨクヨクゲツ</t>
    </rPh>
    <rPh sb="11" eb="12">
      <t>マツ</t>
    </rPh>
    <rPh sb="12" eb="13">
      <t>ハラ</t>
    </rPh>
    <phoneticPr fontId="2"/>
  </si>
  <si>
    <t>雑費</t>
    <rPh sb="0" eb="2">
      <t>ザッピ</t>
    </rPh>
    <phoneticPr fontId="2"/>
  </si>
  <si>
    <t>法人税</t>
    <rPh sb="0" eb="3">
      <t>ホウジンゼイ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</si>
</sst>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;@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0" fillId="8" borderId="1" xfId="0" applyFill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8" borderId="2" xfId="1" applyFont="1" applyFill="1" applyBorder="1">
      <alignment vertical="center"/>
    </xf>
    <xf numFmtId="180" fontId="0" fillId="8" borderId="1" xfId="0" applyNumberFormat="1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5" borderId="1" xfId="1" applyFont="1" applyFill="1" applyBorder="1">
      <alignment vertical="center"/>
    </xf>
    <xf numFmtId="38" fontId="0" fillId="6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7" borderId="1" xfId="1" applyFont="1" applyFill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746760</xdr:colOff>
      <xdr:row>1</xdr:row>
      <xdr:rowOff>190500</xdr:rowOff>
    </xdr:from>
    <xdr:to>
      <xdr:col>9</xdr:col>
      <xdr:colOff>937260</xdr:colOff>
      <xdr:row>4</xdr:row>
      <xdr:rowOff>22860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392791C-B463-B6B1-62A7-736E6112E5CE}"/>
            </a:ext>
          </a:extLst>
        </xdr:cNvPr>
        <xdr:cNvSpPr/>
      </xdr:nvSpPr>
      <xdr:spPr>
        <a:xfrm>
          <a:off x="8374380" y="525780"/>
          <a:ext cx="2186940" cy="518160"/>
        </a:xfrm>
        <a:prstGeom prst="wedgeRectCallout">
          <a:avLst>
            <a:gd name="adj1" fmla="val -69613"/>
            <a:gd name="adj2" fmla="val -1766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予算または実績を選択</a:t>
          </a:r>
        </a:p>
      </xdr:txBody>
    </xdr:sp>
    <xdr:clientData/>
  </xdr:twoCellAnchor>
  <xdr:twoCellAnchor>
    <xdr:from>
      <xdr:col>4</xdr:col>
      <xdr:colOff>457200</xdr:colOff>
      <xdr:row>5</xdr:row>
      <xdr:rowOff>106680</xdr:rowOff>
    </xdr:from>
    <xdr:to>
      <xdr:col>6</xdr:col>
      <xdr:colOff>723900</xdr:colOff>
      <xdr:row>8</xdr:row>
      <xdr:rowOff>144780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BFA22D1-93A9-B400-8D7E-426A3892EA00}"/>
            </a:ext>
          </a:extLst>
        </xdr:cNvPr>
        <xdr:cNvSpPr/>
      </xdr:nvSpPr>
      <xdr:spPr>
        <a:xfrm>
          <a:off x="5090160" y="1356360"/>
          <a:ext cx="2263140" cy="723900"/>
        </a:xfrm>
        <a:prstGeom prst="wedgeRectCallout">
          <a:avLst>
            <a:gd name="adj1" fmla="val -79759"/>
            <a:gd name="adj2" fmla="val -44044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売掛金が入金される月に</a:t>
          </a:r>
        </a:p>
        <a:p>
          <a:pPr algn="l"/>
          <a:r>
            <a:rPr kumimoji="1" lang="ja-JP" altLang="en-US" sz="1100"/>
            <a:t>金額を入力する</a:t>
          </a:r>
        </a:p>
      </xdr:txBody>
    </xdr:sp>
    <xdr:clientData/>
  </xdr:twoCellAnchor>
  <xdr:twoCellAnchor>
    <xdr:from>
      <xdr:col>6</xdr:col>
      <xdr:colOff>7620</xdr:colOff>
      <xdr:row>10</xdr:row>
      <xdr:rowOff>106680</xdr:rowOff>
    </xdr:from>
    <xdr:to>
      <xdr:col>8</xdr:col>
      <xdr:colOff>274320</xdr:colOff>
      <xdr:row>13</xdr:row>
      <xdr:rowOff>144780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5D93E20-CA6F-D2D1-C740-CE7DCBBA898E}"/>
            </a:ext>
          </a:extLst>
        </xdr:cNvPr>
        <xdr:cNvSpPr/>
      </xdr:nvSpPr>
      <xdr:spPr>
        <a:xfrm>
          <a:off x="6637020" y="2499360"/>
          <a:ext cx="2263140" cy="723900"/>
        </a:xfrm>
        <a:prstGeom prst="wedgeRectCallout">
          <a:avLst>
            <a:gd name="adj1" fmla="val -79759"/>
            <a:gd name="adj2" fmla="val -44044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支払いを行う月に</a:t>
          </a:r>
        </a:p>
        <a:p>
          <a:pPr algn="l"/>
          <a:r>
            <a:rPr kumimoji="1" lang="ja-JP" altLang="en-US" sz="1100"/>
            <a:t>金額を入力する</a:t>
          </a:r>
        </a:p>
      </xdr:txBody>
    </xdr:sp>
    <xdr:clientData/>
  </xdr:twoCellAnchor>
  <xdr:twoCellAnchor>
    <xdr:from>
      <xdr:col>5</xdr:col>
      <xdr:colOff>716280</xdr:colOff>
      <xdr:row>14</xdr:row>
      <xdr:rowOff>213360</xdr:rowOff>
    </xdr:from>
    <xdr:to>
      <xdr:col>7</xdr:col>
      <xdr:colOff>982980</xdr:colOff>
      <xdr:row>17</xdr:row>
      <xdr:rowOff>99060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C9CA3D6-AD21-23B1-BBB1-C98B26C347AB}"/>
            </a:ext>
          </a:extLst>
        </xdr:cNvPr>
        <xdr:cNvSpPr/>
      </xdr:nvSpPr>
      <xdr:spPr>
        <a:xfrm>
          <a:off x="6347460" y="3520440"/>
          <a:ext cx="2263140" cy="571500"/>
        </a:xfrm>
        <a:prstGeom prst="wedgeRectCallout">
          <a:avLst>
            <a:gd name="adj1" fmla="val -82116"/>
            <a:gd name="adj2" fmla="val 586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法人税などの支払いも</a:t>
          </a:r>
        </a:p>
        <a:p>
          <a:pPr algn="l"/>
          <a:r>
            <a:rPr kumimoji="1" lang="ja-JP" altLang="en-US" sz="1100"/>
            <a:t>忘れずに</a:t>
          </a:r>
          <a:r>
            <a:rPr kumimoji="1" lang="en-US" altLang="ja-JP" sz="1100"/>
            <a:t>!</a:t>
          </a:r>
          <a:endParaRPr kumimoji="1" lang="ja-JP" altLang="en-US" sz="1100"/>
        </a:p>
      </xdr:txBody>
    </xdr:sp>
    <xdr:clientData/>
  </xdr:twoCellAnchor>
  <xdr:twoCellAnchor>
    <xdr:from>
      <xdr:col>8</xdr:col>
      <xdr:colOff>640080</xdr:colOff>
      <xdr:row>20</xdr:row>
      <xdr:rowOff>99060</xdr:rowOff>
    </xdr:from>
    <xdr:to>
      <xdr:col>10</xdr:col>
      <xdr:colOff>259080</xdr:colOff>
      <xdr:row>23</xdr:row>
      <xdr:rowOff>60960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81C3E32-728D-DC77-B862-603741017783}"/>
            </a:ext>
          </a:extLst>
        </xdr:cNvPr>
        <xdr:cNvSpPr/>
      </xdr:nvSpPr>
      <xdr:spPr>
        <a:xfrm>
          <a:off x="9265920" y="4777740"/>
          <a:ext cx="1615440" cy="647700"/>
        </a:xfrm>
        <a:prstGeom prst="wedgeRectCallout">
          <a:avLst>
            <a:gd name="adj1" fmla="val -80432"/>
            <a:gd name="adj2" fmla="val -35234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設備投資の支払いは</a:t>
          </a:r>
        </a:p>
        <a:p>
          <a:pPr algn="l"/>
          <a:r>
            <a:rPr kumimoji="1" lang="ja-JP" altLang="en-US" sz="1100"/>
            <a:t>マイナスで入力</a:t>
          </a:r>
        </a:p>
      </xdr:txBody>
    </xdr:sp>
    <xdr:clientData/>
  </xdr:twoCellAnchor>
  <xdr:twoCellAnchor>
    <xdr:from>
      <xdr:col>6</xdr:col>
      <xdr:colOff>632460</xdr:colOff>
      <xdr:row>21</xdr:row>
      <xdr:rowOff>129540</xdr:rowOff>
    </xdr:from>
    <xdr:to>
      <xdr:col>8</xdr:col>
      <xdr:colOff>259080</xdr:colOff>
      <xdr:row>24</xdr:row>
      <xdr:rowOff>91440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6E7685C2-BAB6-5775-2003-DB0018C56438}"/>
            </a:ext>
          </a:extLst>
        </xdr:cNvPr>
        <xdr:cNvSpPr/>
      </xdr:nvSpPr>
      <xdr:spPr>
        <a:xfrm>
          <a:off x="7261860" y="5036820"/>
          <a:ext cx="1623060" cy="647700"/>
        </a:xfrm>
        <a:prstGeom prst="wedgeRectCallout">
          <a:avLst>
            <a:gd name="adj1" fmla="val -89822"/>
            <a:gd name="adj2" fmla="val -5641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設備の売却は</a:t>
          </a:r>
        </a:p>
        <a:p>
          <a:pPr algn="l"/>
          <a:r>
            <a:rPr kumimoji="1" lang="ja-JP" altLang="en-US" sz="1100"/>
            <a:t>プラスの数字で入力</a:t>
          </a:r>
        </a:p>
      </xdr:txBody>
    </xdr:sp>
    <xdr:clientData/>
  </xdr:twoCellAnchor>
  <xdr:twoCellAnchor>
    <xdr:from>
      <xdr:col>10</xdr:col>
      <xdr:colOff>662940</xdr:colOff>
      <xdr:row>26</xdr:row>
      <xdr:rowOff>0</xdr:rowOff>
    </xdr:from>
    <xdr:to>
      <xdr:col>12</xdr:col>
      <xdr:colOff>289560</xdr:colOff>
      <xdr:row>28</xdr:row>
      <xdr:rowOff>190500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4E7C5EA-DE18-7C7B-DD54-471EE52F9F6E}"/>
            </a:ext>
          </a:extLst>
        </xdr:cNvPr>
        <xdr:cNvSpPr/>
      </xdr:nvSpPr>
      <xdr:spPr>
        <a:xfrm>
          <a:off x="11285220" y="6050280"/>
          <a:ext cx="1623060" cy="647700"/>
        </a:xfrm>
        <a:prstGeom prst="wedgeRectCallout">
          <a:avLst>
            <a:gd name="adj1" fmla="val -89822"/>
            <a:gd name="adj2" fmla="val -5641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金融機関などからの</a:t>
          </a:r>
        </a:p>
        <a:p>
          <a:pPr algn="l"/>
          <a:r>
            <a:rPr kumimoji="1" lang="ja-JP" altLang="en-US" sz="1100"/>
            <a:t>借入を入力</a:t>
          </a:r>
        </a:p>
      </xdr:txBody>
    </xdr:sp>
    <xdr:clientData/>
  </xdr:twoCellAnchor>
  <xdr:twoCellAnchor>
    <xdr:from>
      <xdr:col>6</xdr:col>
      <xdr:colOff>403860</xdr:colOff>
      <xdr:row>31</xdr:row>
      <xdr:rowOff>121920</xdr:rowOff>
    </xdr:from>
    <xdr:to>
      <xdr:col>9</xdr:col>
      <xdr:colOff>708660</xdr:colOff>
      <xdr:row>34</xdr:row>
      <xdr:rowOff>83820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EF9FA5A-65BE-2009-1B73-E3DCFC61AE71}"/>
            </a:ext>
          </a:extLst>
        </xdr:cNvPr>
        <xdr:cNvSpPr/>
      </xdr:nvSpPr>
      <xdr:spPr>
        <a:xfrm>
          <a:off x="7033260" y="7315200"/>
          <a:ext cx="3299460" cy="647700"/>
        </a:xfrm>
        <a:prstGeom prst="wedgeRectCallout">
          <a:avLst>
            <a:gd name="adj1" fmla="val -89822"/>
            <a:gd name="adj2" fmla="val -5641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借入金の元本返済を入力</a:t>
          </a:r>
        </a:p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利息支払いは経常収支の支払いに入力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</xdr:col>
      <xdr:colOff>312420</xdr:colOff>
      <xdr:row>2</xdr:row>
      <xdr:rowOff>198120</xdr:rowOff>
    </xdr:from>
    <xdr:to>
      <xdr:col>6</xdr:col>
      <xdr:colOff>502920</xdr:colOff>
      <xdr:row>5</xdr:row>
      <xdr:rowOff>30480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F45BCE54-AED4-FD7D-76D2-76DCEB4940FC}"/>
            </a:ext>
          </a:extLst>
        </xdr:cNvPr>
        <xdr:cNvSpPr/>
      </xdr:nvSpPr>
      <xdr:spPr>
        <a:xfrm>
          <a:off x="4945380" y="762000"/>
          <a:ext cx="2186940" cy="518160"/>
        </a:xfrm>
        <a:prstGeom prst="wedgeRectCallout">
          <a:avLst>
            <a:gd name="adj1" fmla="val -69613"/>
            <a:gd name="adj2" fmla="val -1766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期初の現預金残高を入力</a:t>
          </a:r>
        </a:p>
      </xdr:txBody>
    </xdr:sp>
    <xdr:clientData/>
  </xdr:twoCellAnchor>
  <xdr:twoCellAnchor>
    <xdr:from>
      <xdr:col>6</xdr:col>
      <xdr:colOff>556260</xdr:colOff>
      <xdr:row>38</xdr:row>
      <xdr:rowOff>144780</xdr:rowOff>
    </xdr:from>
    <xdr:to>
      <xdr:col>9</xdr:col>
      <xdr:colOff>861060</xdr:colOff>
      <xdr:row>41</xdr:row>
      <xdr:rowOff>106680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715E4860-C02C-0C9E-E9AE-7E78D00A76B1}"/>
            </a:ext>
          </a:extLst>
        </xdr:cNvPr>
        <xdr:cNvSpPr/>
      </xdr:nvSpPr>
      <xdr:spPr>
        <a:xfrm>
          <a:off x="7185660" y="8938260"/>
          <a:ext cx="3299460" cy="647700"/>
        </a:xfrm>
        <a:prstGeom prst="wedgeRectCallout">
          <a:avLst>
            <a:gd name="adj1" fmla="val -83355"/>
            <a:gd name="adj2" fmla="val -7523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次月繰越金がマイナスにならないように</a:t>
          </a:r>
          <a:r>
            <a:rPr kumimoji="1" lang="en-US" altLang="ja-JP" sz="1100"/>
            <a:t>!</a:t>
          </a:r>
        </a:p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マイナスは資金ショートを意味します。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109C-25CA-4C75-B5CC-167969D61301}">
  <dimension ref="A1:O38"/>
  <sheetViews>
    <sheetView workbookViewId="0">
      <selection activeCell="A37" sqref="A37:C37"/>
    </sheetView>
  </sheetViews>
  <sheetFormatPr defaultRowHeight="18"/>
  <cols>
    <col min="3" max="3" width="30.09765625" customWidth="1"/>
    <col min="4" max="15" width="13.09765625" customWidth="1"/>
  </cols>
  <sheetData>
    <row r="1" spans="1:15" ht="26.4">
      <c r="A1" s="25" t="s">
        <v>0</v>
      </c>
    </row>
    <row r="2" spans="1:15">
      <c r="D2" s="1">
        <v>45139</v>
      </c>
      <c r="E2" s="19">
        <f>DATE(YEAR(D2),MONTH(D2)+1,1)</f>
        <v>45170</v>
      </c>
      <c r="F2" s="19">
        <f t="shared" ref="F2:O2" si="0">DATE(YEAR(E2),MONTH(E2)+1,1)</f>
        <v>45200</v>
      </c>
      <c r="G2" s="19">
        <f t="shared" si="0"/>
        <v>45231</v>
      </c>
      <c r="H2" s="19">
        <f t="shared" si="0"/>
        <v>45261</v>
      </c>
      <c r="I2" s="19">
        <f t="shared" si="0"/>
        <v>45292</v>
      </c>
      <c r="J2" s="19">
        <f t="shared" si="0"/>
        <v>45323</v>
      </c>
      <c r="K2" s="19">
        <f t="shared" si="0"/>
        <v>45352</v>
      </c>
      <c r="L2" s="19">
        <f t="shared" si="0"/>
        <v>45383</v>
      </c>
      <c r="M2" s="19">
        <f t="shared" si="0"/>
        <v>45413</v>
      </c>
      <c r="N2" s="19">
        <f>DATE(YEAR(M2),MONTH(M2)+1,1)</f>
        <v>45444</v>
      </c>
      <c r="O2" s="19">
        <f t="shared" si="0"/>
        <v>45474</v>
      </c>
    </row>
    <row r="3" spans="1:15">
      <c r="A3" s="3" t="s">
        <v>1</v>
      </c>
      <c r="B3" s="3"/>
      <c r="C3" s="3"/>
      <c r="D3" s="2" t="s">
        <v>19</v>
      </c>
      <c r="E3" s="2" t="s">
        <v>19</v>
      </c>
      <c r="F3" s="2" t="s">
        <v>19</v>
      </c>
      <c r="G3" s="2" t="s">
        <v>19</v>
      </c>
      <c r="H3" s="2" t="s">
        <v>19</v>
      </c>
      <c r="I3" s="2" t="s">
        <v>19</v>
      </c>
      <c r="J3" s="2" t="s">
        <v>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</row>
    <row r="4" spans="1:15">
      <c r="A4" s="16" t="s">
        <v>20</v>
      </c>
      <c r="B4" s="16"/>
      <c r="C4" s="16"/>
      <c r="D4" s="14">
        <v>1500000</v>
      </c>
      <c r="E4" s="18">
        <f>D38</f>
        <v>2205000</v>
      </c>
      <c r="F4" s="18">
        <f t="shared" ref="F4:O4" si="1">E38</f>
        <v>1675000</v>
      </c>
      <c r="G4" s="18">
        <f t="shared" si="1"/>
        <v>3895000</v>
      </c>
      <c r="H4" s="18">
        <f t="shared" si="1"/>
        <v>4215000</v>
      </c>
      <c r="I4" s="18">
        <f t="shared" si="1"/>
        <v>1435000</v>
      </c>
      <c r="J4" s="18">
        <f t="shared" si="1"/>
        <v>1255000</v>
      </c>
      <c r="K4" s="18">
        <f t="shared" si="1"/>
        <v>1275000</v>
      </c>
      <c r="L4" s="18">
        <f t="shared" si="1"/>
        <v>3345000</v>
      </c>
      <c r="M4" s="18">
        <f t="shared" si="1"/>
        <v>3165000</v>
      </c>
      <c r="N4" s="18">
        <f t="shared" si="1"/>
        <v>3485000</v>
      </c>
      <c r="O4" s="18">
        <f t="shared" si="1"/>
        <v>3905000</v>
      </c>
    </row>
    <row r="5" spans="1:15">
      <c r="A5" s="8" t="s">
        <v>9</v>
      </c>
      <c r="B5" s="4" t="s">
        <v>10</v>
      </c>
      <c r="C5" s="5" t="s">
        <v>2</v>
      </c>
      <c r="D5" s="15">
        <v>350000</v>
      </c>
      <c r="E5" s="15">
        <v>250000</v>
      </c>
      <c r="F5" s="15">
        <v>250000</v>
      </c>
      <c r="G5" s="15">
        <v>250000</v>
      </c>
      <c r="H5" s="15">
        <v>250000</v>
      </c>
      <c r="I5" s="15">
        <v>250000</v>
      </c>
      <c r="J5" s="15">
        <v>250000</v>
      </c>
      <c r="K5" s="15">
        <v>250000</v>
      </c>
      <c r="L5" s="15">
        <v>250000</v>
      </c>
      <c r="M5" s="15">
        <v>250000</v>
      </c>
      <c r="N5" s="15">
        <v>250000</v>
      </c>
      <c r="O5" s="15">
        <v>250000</v>
      </c>
    </row>
    <row r="6" spans="1:15">
      <c r="A6" s="8"/>
      <c r="B6" s="4"/>
      <c r="C6" s="5" t="s">
        <v>3</v>
      </c>
      <c r="D6" s="15">
        <v>1835000</v>
      </c>
      <c r="E6" s="15">
        <v>1500000</v>
      </c>
      <c r="F6" s="15">
        <v>1500000</v>
      </c>
      <c r="G6" s="15">
        <v>1500000</v>
      </c>
      <c r="H6" s="15">
        <v>1200000</v>
      </c>
      <c r="I6" s="15">
        <v>1200000</v>
      </c>
      <c r="J6" s="15">
        <v>1200000</v>
      </c>
      <c r="K6" s="15">
        <v>1500000</v>
      </c>
      <c r="L6" s="15">
        <v>1500000</v>
      </c>
      <c r="M6" s="15">
        <v>1500000</v>
      </c>
      <c r="N6" s="15">
        <v>1600000</v>
      </c>
      <c r="O6" s="15">
        <v>1700000</v>
      </c>
    </row>
    <row r="7" spans="1:15">
      <c r="A7" s="8"/>
      <c r="B7" s="4"/>
      <c r="C7" s="5" t="s">
        <v>34</v>
      </c>
      <c r="D7" s="15"/>
      <c r="E7" s="15"/>
      <c r="F7" s="15">
        <v>3000000</v>
      </c>
      <c r="G7" s="15"/>
      <c r="H7" s="15"/>
      <c r="I7" s="15"/>
      <c r="J7" s="15">
        <v>500000</v>
      </c>
      <c r="K7" s="15">
        <v>2000000</v>
      </c>
      <c r="L7" s="15"/>
      <c r="M7" s="15"/>
      <c r="N7" s="15"/>
      <c r="O7" s="15"/>
    </row>
    <row r="8" spans="1:15">
      <c r="A8" s="8"/>
      <c r="B8" s="4"/>
      <c r="C8" s="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>
      <c r="A9" s="8"/>
      <c r="B9" s="4"/>
      <c r="C9" s="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>
      <c r="A10" s="8"/>
      <c r="B10" s="4"/>
      <c r="C10" s="12" t="s">
        <v>21</v>
      </c>
      <c r="D10" s="20">
        <f>SUM(D5:D9)</f>
        <v>2185000</v>
      </c>
      <c r="E10" s="20">
        <f t="shared" ref="E10:M10" si="2">SUM(E5:E9)</f>
        <v>1750000</v>
      </c>
      <c r="F10" s="20">
        <f t="shared" si="2"/>
        <v>4750000</v>
      </c>
      <c r="G10" s="20">
        <f t="shared" si="2"/>
        <v>1750000</v>
      </c>
      <c r="H10" s="20">
        <f t="shared" si="2"/>
        <v>1450000</v>
      </c>
      <c r="I10" s="20">
        <f t="shared" si="2"/>
        <v>1450000</v>
      </c>
      <c r="J10" s="20">
        <f t="shared" si="2"/>
        <v>1950000</v>
      </c>
      <c r="K10" s="20">
        <f t="shared" si="2"/>
        <v>3750000</v>
      </c>
      <c r="L10" s="20">
        <f t="shared" si="2"/>
        <v>1750000</v>
      </c>
      <c r="M10" s="20">
        <f t="shared" si="2"/>
        <v>1750000</v>
      </c>
      <c r="N10" s="20">
        <f>SUM(N5:N9)</f>
        <v>1850000</v>
      </c>
      <c r="O10" s="20">
        <f t="shared" ref="O10" si="3">SUM(O5:O9)</f>
        <v>1950000</v>
      </c>
    </row>
    <row r="11" spans="1:15">
      <c r="A11" s="8"/>
      <c r="B11" s="4" t="s">
        <v>11</v>
      </c>
      <c r="C11" s="5" t="s">
        <v>4</v>
      </c>
      <c r="D11" s="15">
        <v>550000</v>
      </c>
      <c r="E11" s="15">
        <v>500000</v>
      </c>
      <c r="F11" s="15">
        <v>500000</v>
      </c>
      <c r="G11" s="15">
        <v>500000</v>
      </c>
      <c r="H11" s="15">
        <v>700000</v>
      </c>
      <c r="I11" s="15">
        <v>600000</v>
      </c>
      <c r="J11" s="15">
        <v>500000</v>
      </c>
      <c r="K11" s="15">
        <v>750000</v>
      </c>
      <c r="L11" s="15">
        <v>1000000</v>
      </c>
      <c r="M11" s="15">
        <v>500000</v>
      </c>
      <c r="N11" s="15">
        <v>500000</v>
      </c>
      <c r="O11" s="15">
        <v>500000</v>
      </c>
    </row>
    <row r="12" spans="1:15">
      <c r="A12" s="8"/>
      <c r="B12" s="4"/>
      <c r="C12" s="5" t="s">
        <v>5</v>
      </c>
      <c r="D12" s="15">
        <v>600000</v>
      </c>
      <c r="E12" s="15">
        <v>700000</v>
      </c>
      <c r="F12" s="15">
        <v>550000</v>
      </c>
      <c r="G12" s="15">
        <v>600000</v>
      </c>
      <c r="H12" s="15">
        <v>700000</v>
      </c>
      <c r="I12" s="15">
        <v>700000</v>
      </c>
      <c r="J12" s="15">
        <v>600000</v>
      </c>
      <c r="K12" s="15">
        <v>600000</v>
      </c>
      <c r="L12" s="15">
        <v>600000</v>
      </c>
      <c r="M12" s="15">
        <v>600000</v>
      </c>
      <c r="N12" s="15">
        <v>600000</v>
      </c>
      <c r="O12" s="15">
        <v>600000</v>
      </c>
    </row>
    <row r="13" spans="1:15">
      <c r="A13" s="8"/>
      <c r="B13" s="4"/>
      <c r="C13" s="5" t="s">
        <v>6</v>
      </c>
      <c r="D13" s="15">
        <v>200000</v>
      </c>
      <c r="E13" s="15">
        <v>200000</v>
      </c>
      <c r="F13" s="15">
        <v>200000</v>
      </c>
      <c r="G13" s="15">
        <v>200000</v>
      </c>
      <c r="H13" s="15">
        <v>200000</v>
      </c>
      <c r="I13" s="15">
        <v>200000</v>
      </c>
      <c r="J13" s="15">
        <v>200000</v>
      </c>
      <c r="K13" s="15">
        <v>200000</v>
      </c>
      <c r="L13" s="15">
        <v>200000</v>
      </c>
      <c r="M13" s="15">
        <v>200000</v>
      </c>
      <c r="N13" s="15">
        <v>200000</v>
      </c>
      <c r="O13" s="15">
        <v>200000</v>
      </c>
    </row>
    <row r="14" spans="1:15">
      <c r="A14" s="8"/>
      <c r="B14" s="4"/>
      <c r="C14" s="5" t="s">
        <v>7</v>
      </c>
      <c r="D14" s="15">
        <v>45000</v>
      </c>
      <c r="E14" s="15">
        <v>45000</v>
      </c>
      <c r="F14" s="15">
        <v>45000</v>
      </c>
      <c r="G14" s="15">
        <v>45000</v>
      </c>
      <c r="H14" s="15">
        <v>45000</v>
      </c>
      <c r="I14" s="15">
        <v>45000</v>
      </c>
      <c r="J14" s="15">
        <v>45000</v>
      </c>
      <c r="K14" s="15">
        <v>45000</v>
      </c>
      <c r="L14" s="15">
        <v>45000</v>
      </c>
      <c r="M14" s="15">
        <v>45000</v>
      </c>
      <c r="N14" s="15">
        <v>45000</v>
      </c>
      <c r="O14" s="15">
        <v>45000</v>
      </c>
    </row>
    <row r="15" spans="1:15">
      <c r="A15" s="8"/>
      <c r="B15" s="4"/>
      <c r="C15" s="5" t="s">
        <v>8</v>
      </c>
      <c r="D15" s="15">
        <v>15000</v>
      </c>
      <c r="E15" s="15">
        <v>15000</v>
      </c>
      <c r="F15" s="15">
        <v>15000</v>
      </c>
      <c r="G15" s="15">
        <v>15000</v>
      </c>
      <c r="H15" s="15">
        <v>15000</v>
      </c>
      <c r="I15" s="15">
        <v>15000</v>
      </c>
      <c r="J15" s="15">
        <v>15000</v>
      </c>
      <c r="K15" s="15">
        <v>15000</v>
      </c>
      <c r="L15" s="15">
        <v>15000</v>
      </c>
      <c r="M15" s="15">
        <v>15000</v>
      </c>
      <c r="N15" s="15">
        <v>15000</v>
      </c>
      <c r="O15" s="15">
        <v>15000</v>
      </c>
    </row>
    <row r="16" spans="1:15">
      <c r="A16" s="8"/>
      <c r="B16" s="4"/>
      <c r="C16" s="5" t="s">
        <v>35</v>
      </c>
      <c r="D16" s="15">
        <v>20000</v>
      </c>
      <c r="E16" s="15">
        <v>20000</v>
      </c>
      <c r="F16" s="15">
        <v>20000</v>
      </c>
      <c r="G16" s="15">
        <v>20000</v>
      </c>
      <c r="H16" s="15">
        <v>20000</v>
      </c>
      <c r="I16" s="15">
        <v>20000</v>
      </c>
      <c r="J16" s="15">
        <v>20000</v>
      </c>
      <c r="K16" s="15">
        <v>20000</v>
      </c>
      <c r="L16" s="15">
        <v>20000</v>
      </c>
      <c r="M16" s="15">
        <v>20000</v>
      </c>
      <c r="N16" s="15">
        <v>20000</v>
      </c>
      <c r="O16" s="15">
        <v>20000</v>
      </c>
    </row>
    <row r="17" spans="1:15">
      <c r="A17" s="8"/>
      <c r="B17" s="4"/>
      <c r="C17" s="5" t="s">
        <v>36</v>
      </c>
      <c r="D17" s="15"/>
      <c r="E17" s="15">
        <v>750000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8"/>
      <c r="B18" s="4"/>
      <c r="C18" s="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8"/>
      <c r="B19" s="4"/>
      <c r="C19" s="12" t="s">
        <v>22</v>
      </c>
      <c r="D19" s="20">
        <f>SUM(D11:D18)</f>
        <v>1430000</v>
      </c>
      <c r="E19" s="20">
        <f t="shared" ref="E19:M19" si="4">SUM(E11:E18)</f>
        <v>2230000</v>
      </c>
      <c r="F19" s="20">
        <f t="shared" si="4"/>
        <v>1330000</v>
      </c>
      <c r="G19" s="20">
        <f t="shared" si="4"/>
        <v>1380000</v>
      </c>
      <c r="H19" s="20">
        <f t="shared" si="4"/>
        <v>1680000</v>
      </c>
      <c r="I19" s="20">
        <f t="shared" si="4"/>
        <v>1580000</v>
      </c>
      <c r="J19" s="20">
        <f t="shared" si="4"/>
        <v>1380000</v>
      </c>
      <c r="K19" s="20">
        <f t="shared" si="4"/>
        <v>1630000</v>
      </c>
      <c r="L19" s="20">
        <f t="shared" si="4"/>
        <v>1880000</v>
      </c>
      <c r="M19" s="20">
        <f t="shared" si="4"/>
        <v>1380000</v>
      </c>
      <c r="N19" s="20">
        <f>SUM(N11:N18)</f>
        <v>1380000</v>
      </c>
      <c r="O19" s="20">
        <f t="shared" ref="O19" si="5">SUM(O11:O18)</f>
        <v>1380000</v>
      </c>
    </row>
    <row r="20" spans="1:15">
      <c r="A20" s="8"/>
      <c r="B20" s="8" t="s">
        <v>27</v>
      </c>
      <c r="C20" s="8"/>
      <c r="D20" s="21">
        <f>D10-D19</f>
        <v>755000</v>
      </c>
      <c r="E20" s="21">
        <f t="shared" ref="E20:M20" si="6">E10-E19</f>
        <v>-480000</v>
      </c>
      <c r="F20" s="21">
        <f t="shared" si="6"/>
        <v>3420000</v>
      </c>
      <c r="G20" s="21">
        <f t="shared" si="6"/>
        <v>370000</v>
      </c>
      <c r="H20" s="21">
        <f t="shared" si="6"/>
        <v>-230000</v>
      </c>
      <c r="I20" s="21">
        <f t="shared" si="6"/>
        <v>-130000</v>
      </c>
      <c r="J20" s="21">
        <f t="shared" si="6"/>
        <v>570000</v>
      </c>
      <c r="K20" s="21">
        <f t="shared" si="6"/>
        <v>2120000</v>
      </c>
      <c r="L20" s="21">
        <f t="shared" si="6"/>
        <v>-130000</v>
      </c>
      <c r="M20" s="21">
        <f t="shared" si="6"/>
        <v>370000</v>
      </c>
      <c r="N20" s="21">
        <f>N10-N19</f>
        <v>470000</v>
      </c>
      <c r="O20" s="21">
        <f t="shared" ref="O20" si="7">O10-O19</f>
        <v>570000</v>
      </c>
    </row>
    <row r="21" spans="1:15">
      <c r="A21" s="9" t="s">
        <v>12</v>
      </c>
      <c r="B21" s="13" t="s">
        <v>23</v>
      </c>
      <c r="C21" s="5" t="s">
        <v>25</v>
      </c>
      <c r="D21" s="15"/>
      <c r="E21" s="15"/>
      <c r="F21" s="15"/>
      <c r="G21" s="15"/>
      <c r="H21" s="15">
        <v>-2500000</v>
      </c>
      <c r="I21" s="15"/>
      <c r="J21" s="15"/>
      <c r="K21" s="15"/>
      <c r="L21" s="15"/>
      <c r="M21" s="15"/>
      <c r="N21" s="15"/>
      <c r="O21" s="15"/>
    </row>
    <row r="22" spans="1:15">
      <c r="A22" s="9"/>
      <c r="B22" s="6"/>
      <c r="C22" s="5" t="s">
        <v>24</v>
      </c>
      <c r="D22" s="15"/>
      <c r="E22" s="15"/>
      <c r="F22" s="15">
        <v>350000</v>
      </c>
      <c r="G22" s="15"/>
      <c r="H22" s="15"/>
      <c r="I22" s="15"/>
      <c r="J22" s="15"/>
      <c r="K22" s="15"/>
      <c r="L22" s="15"/>
      <c r="M22" s="15"/>
      <c r="N22" s="15"/>
      <c r="O22" s="15"/>
    </row>
    <row r="23" spans="1:15">
      <c r="A23" s="9"/>
      <c r="B23" s="6"/>
      <c r="C23" s="5" t="s">
        <v>26</v>
      </c>
      <c r="D23" s="15"/>
      <c r="E23" s="15"/>
      <c r="F23" s="15">
        <v>-1500000</v>
      </c>
      <c r="G23" s="15"/>
      <c r="H23" s="15"/>
      <c r="I23" s="15"/>
      <c r="J23" s="15"/>
      <c r="K23" s="15"/>
      <c r="L23" s="15"/>
      <c r="M23" s="15"/>
      <c r="N23" s="15"/>
      <c r="O23" s="15"/>
    </row>
    <row r="24" spans="1:15">
      <c r="A24" s="9"/>
      <c r="B24" s="6"/>
      <c r="C24" s="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A25" s="9"/>
      <c r="B25" s="9" t="s">
        <v>28</v>
      </c>
      <c r="C25" s="9"/>
      <c r="D25" s="22">
        <f>SUM(D21:D24)</f>
        <v>0</v>
      </c>
      <c r="E25" s="22">
        <f t="shared" ref="E25:M25" si="8">SUM(E21:E24)</f>
        <v>0</v>
      </c>
      <c r="F25" s="22">
        <f t="shared" si="8"/>
        <v>-1150000</v>
      </c>
      <c r="G25" s="22">
        <f t="shared" si="8"/>
        <v>0</v>
      </c>
      <c r="H25" s="22">
        <f t="shared" si="8"/>
        <v>-2500000</v>
      </c>
      <c r="I25" s="22">
        <f t="shared" si="8"/>
        <v>0</v>
      </c>
      <c r="J25" s="22">
        <f t="shared" si="8"/>
        <v>0</v>
      </c>
      <c r="K25" s="22">
        <f t="shared" si="8"/>
        <v>0</v>
      </c>
      <c r="L25" s="22">
        <f t="shared" si="8"/>
        <v>0</v>
      </c>
      <c r="M25" s="22">
        <f t="shared" si="8"/>
        <v>0</v>
      </c>
      <c r="N25" s="22">
        <f>SUM(N21:N24)</f>
        <v>0</v>
      </c>
      <c r="O25" s="22">
        <f t="shared" ref="O25" si="9">SUM(O21:O24)</f>
        <v>0</v>
      </c>
    </row>
    <row r="26" spans="1:15">
      <c r="A26" s="10" t="s">
        <v>18</v>
      </c>
      <c r="B26" s="7" t="s">
        <v>14</v>
      </c>
      <c r="C26" s="5" t="s">
        <v>13</v>
      </c>
      <c r="D26" s="15"/>
      <c r="E26" s="15"/>
      <c r="F26" s="15"/>
      <c r="G26" s="15"/>
      <c r="H26" s="15"/>
      <c r="I26" s="15"/>
      <c r="J26" s="15">
        <v>1000000</v>
      </c>
      <c r="K26" s="15"/>
      <c r="L26" s="15"/>
      <c r="M26" s="15"/>
      <c r="N26" s="15"/>
      <c r="O26" s="15"/>
    </row>
    <row r="27" spans="1:15">
      <c r="A27" s="10"/>
      <c r="B27" s="7"/>
      <c r="C27" s="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>
      <c r="A28" s="10"/>
      <c r="B28" s="7"/>
      <c r="C28" s="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>
      <c r="A29" s="10"/>
      <c r="B29" s="7"/>
      <c r="C29" s="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>
      <c r="A30" s="10"/>
      <c r="B30" s="7"/>
      <c r="C30" s="11" t="s">
        <v>29</v>
      </c>
      <c r="D30" s="23">
        <f>SUM(D26:D29)</f>
        <v>0</v>
      </c>
      <c r="E30" s="23">
        <f t="shared" ref="E30:M30" si="10">SUM(E26:E29)</f>
        <v>0</v>
      </c>
      <c r="F30" s="23">
        <f t="shared" si="10"/>
        <v>0</v>
      </c>
      <c r="G30" s="23">
        <f t="shared" si="10"/>
        <v>0</v>
      </c>
      <c r="H30" s="23">
        <f t="shared" si="10"/>
        <v>0</v>
      </c>
      <c r="I30" s="23">
        <f t="shared" si="10"/>
        <v>0</v>
      </c>
      <c r="J30" s="23">
        <f t="shared" si="10"/>
        <v>1000000</v>
      </c>
      <c r="K30" s="23">
        <f t="shared" si="10"/>
        <v>0</v>
      </c>
      <c r="L30" s="23">
        <f t="shared" si="10"/>
        <v>0</v>
      </c>
      <c r="M30" s="23">
        <f t="shared" si="10"/>
        <v>0</v>
      </c>
      <c r="N30" s="23">
        <f>SUM(N26:N29)</f>
        <v>0</v>
      </c>
      <c r="O30" s="23">
        <f t="shared" ref="O30" si="11">SUM(O26:O29)</f>
        <v>0</v>
      </c>
    </row>
    <row r="31" spans="1:15">
      <c r="A31" s="10"/>
      <c r="B31" s="7" t="s">
        <v>17</v>
      </c>
      <c r="C31" s="5" t="s">
        <v>15</v>
      </c>
      <c r="D31" s="15"/>
      <c r="E31" s="15"/>
      <c r="F31" s="15"/>
      <c r="G31" s="15"/>
      <c r="H31" s="15"/>
      <c r="I31" s="15"/>
      <c r="J31" s="15">
        <v>1500000</v>
      </c>
      <c r="K31" s="15"/>
      <c r="L31" s="15"/>
      <c r="M31" s="15"/>
      <c r="N31" s="15"/>
      <c r="O31" s="15"/>
    </row>
    <row r="32" spans="1:15">
      <c r="A32" s="10"/>
      <c r="B32" s="7"/>
      <c r="C32" s="5" t="s">
        <v>16</v>
      </c>
      <c r="D32" s="15">
        <v>50000</v>
      </c>
      <c r="E32" s="15">
        <v>50000</v>
      </c>
      <c r="F32" s="15">
        <v>50000</v>
      </c>
      <c r="G32" s="15">
        <v>50000</v>
      </c>
      <c r="H32" s="15">
        <v>50000</v>
      </c>
      <c r="I32" s="15">
        <v>50000</v>
      </c>
      <c r="J32" s="15">
        <v>50000</v>
      </c>
      <c r="K32" s="15">
        <v>50000</v>
      </c>
      <c r="L32" s="15">
        <v>50000</v>
      </c>
      <c r="M32" s="15">
        <v>50000</v>
      </c>
      <c r="N32" s="15">
        <v>50000</v>
      </c>
      <c r="O32" s="15">
        <v>50000</v>
      </c>
    </row>
    <row r="33" spans="1:15">
      <c r="A33" s="10"/>
      <c r="B33" s="7"/>
      <c r="C33" s="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>
      <c r="A34" s="10"/>
      <c r="B34" s="7"/>
      <c r="C34" s="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0"/>
      <c r="B35" s="7"/>
      <c r="C35" s="11" t="s">
        <v>30</v>
      </c>
      <c r="D35" s="23">
        <f>SUM(D31:D34)</f>
        <v>50000</v>
      </c>
      <c r="E35" s="23">
        <f t="shared" ref="E35:M35" si="12">SUM(E31:E34)</f>
        <v>50000</v>
      </c>
      <c r="F35" s="23">
        <f t="shared" si="12"/>
        <v>50000</v>
      </c>
      <c r="G35" s="23">
        <f t="shared" si="12"/>
        <v>50000</v>
      </c>
      <c r="H35" s="23">
        <f t="shared" si="12"/>
        <v>50000</v>
      </c>
      <c r="I35" s="23">
        <f t="shared" si="12"/>
        <v>50000</v>
      </c>
      <c r="J35" s="23">
        <f t="shared" si="12"/>
        <v>1550000</v>
      </c>
      <c r="K35" s="23">
        <f t="shared" si="12"/>
        <v>50000</v>
      </c>
      <c r="L35" s="23">
        <f t="shared" si="12"/>
        <v>50000</v>
      </c>
      <c r="M35" s="23">
        <f t="shared" si="12"/>
        <v>50000</v>
      </c>
      <c r="N35" s="23">
        <f>SUM(N31:N34)</f>
        <v>50000</v>
      </c>
      <c r="O35" s="23">
        <f t="shared" ref="O35" si="13">SUM(O31:O34)</f>
        <v>50000</v>
      </c>
    </row>
    <row r="36" spans="1:15">
      <c r="A36" s="10"/>
      <c r="B36" s="10" t="s">
        <v>31</v>
      </c>
      <c r="C36" s="10"/>
      <c r="D36" s="24">
        <f>D30-D35</f>
        <v>-50000</v>
      </c>
      <c r="E36" s="24">
        <f t="shared" ref="E36:M36" si="14">E30-E35</f>
        <v>-50000</v>
      </c>
      <c r="F36" s="24">
        <f t="shared" si="14"/>
        <v>-50000</v>
      </c>
      <c r="G36" s="24">
        <f t="shared" si="14"/>
        <v>-50000</v>
      </c>
      <c r="H36" s="24">
        <f t="shared" si="14"/>
        <v>-50000</v>
      </c>
      <c r="I36" s="24">
        <f t="shared" si="14"/>
        <v>-50000</v>
      </c>
      <c r="J36" s="24">
        <f t="shared" si="14"/>
        <v>-550000</v>
      </c>
      <c r="K36" s="24">
        <f t="shared" si="14"/>
        <v>-50000</v>
      </c>
      <c r="L36" s="24">
        <f t="shared" si="14"/>
        <v>-50000</v>
      </c>
      <c r="M36" s="24">
        <f t="shared" si="14"/>
        <v>-50000</v>
      </c>
      <c r="N36" s="24">
        <f>N30-N35</f>
        <v>-50000</v>
      </c>
      <c r="O36" s="24">
        <f t="shared" ref="O36" si="15">O30-O35</f>
        <v>-50000</v>
      </c>
    </row>
    <row r="37" spans="1:15">
      <c r="A37" s="16" t="s">
        <v>32</v>
      </c>
      <c r="B37" s="16"/>
      <c r="C37" s="16"/>
      <c r="D37" s="17">
        <f>D20+D25+D36</f>
        <v>705000</v>
      </c>
      <c r="E37" s="17">
        <f t="shared" ref="E37:M37" si="16">E20+E25+E36</f>
        <v>-530000</v>
      </c>
      <c r="F37" s="17">
        <f t="shared" si="16"/>
        <v>2220000</v>
      </c>
      <c r="G37" s="17">
        <f t="shared" si="16"/>
        <v>320000</v>
      </c>
      <c r="H37" s="17">
        <f t="shared" si="16"/>
        <v>-2780000</v>
      </c>
      <c r="I37" s="17">
        <f t="shared" si="16"/>
        <v>-180000</v>
      </c>
      <c r="J37" s="17">
        <f t="shared" si="16"/>
        <v>20000</v>
      </c>
      <c r="K37" s="17">
        <f t="shared" si="16"/>
        <v>2070000</v>
      </c>
      <c r="L37" s="17">
        <f t="shared" si="16"/>
        <v>-180000</v>
      </c>
      <c r="M37" s="17">
        <f t="shared" si="16"/>
        <v>320000</v>
      </c>
      <c r="N37" s="17">
        <f>N20+N25+N36</f>
        <v>420000</v>
      </c>
      <c r="O37" s="17">
        <f t="shared" ref="O37" si="17">O20+O25+O36</f>
        <v>520000</v>
      </c>
    </row>
    <row r="38" spans="1:15">
      <c r="A38" s="16" t="s">
        <v>33</v>
      </c>
      <c r="B38" s="16"/>
      <c r="C38" s="16"/>
      <c r="D38" s="17">
        <f>D4+D37</f>
        <v>2205000</v>
      </c>
      <c r="E38" s="17">
        <f t="shared" ref="E38:M38" si="18">E4+E37</f>
        <v>1675000</v>
      </c>
      <c r="F38" s="17">
        <f t="shared" si="18"/>
        <v>3895000</v>
      </c>
      <c r="G38" s="17">
        <f t="shared" si="18"/>
        <v>4215000</v>
      </c>
      <c r="H38" s="17">
        <f t="shared" si="18"/>
        <v>1435000</v>
      </c>
      <c r="I38" s="17">
        <f t="shared" si="18"/>
        <v>1255000</v>
      </c>
      <c r="J38" s="17">
        <f t="shared" si="18"/>
        <v>1275000</v>
      </c>
      <c r="K38" s="17">
        <f t="shared" si="18"/>
        <v>3345000</v>
      </c>
      <c r="L38" s="17">
        <f t="shared" si="18"/>
        <v>3165000</v>
      </c>
      <c r="M38" s="17">
        <f t="shared" si="18"/>
        <v>3485000</v>
      </c>
      <c r="N38" s="17">
        <f>N4+N37</f>
        <v>3905000</v>
      </c>
      <c r="O38" s="17">
        <f t="shared" ref="O38" si="19">O4+O37</f>
        <v>4425000</v>
      </c>
    </row>
  </sheetData>
  <mergeCells count="15">
    <mergeCell ref="B36:C36"/>
    <mergeCell ref="A26:A36"/>
    <mergeCell ref="A4:C4"/>
    <mergeCell ref="A37:C37"/>
    <mergeCell ref="A38:C38"/>
    <mergeCell ref="B21:B24"/>
    <mergeCell ref="B25:C25"/>
    <mergeCell ref="A21:A25"/>
    <mergeCell ref="B26:B30"/>
    <mergeCell ref="B31:B35"/>
    <mergeCell ref="A3:C3"/>
    <mergeCell ref="B5:B10"/>
    <mergeCell ref="B11:B19"/>
    <mergeCell ref="B20:C20"/>
    <mergeCell ref="A5:A20"/>
  </mergeCells>
  <phoneticPr fontId="2"/>
  <dataValidations count="1">
    <dataValidation type="list" allowBlank="1" showInputMessage="1" showErrorMessage="1" sqref="D3:O3" xr:uid="{D939A062-E60F-46BE-95EC-018C168996DC}">
      <formula1>"予算, 実績"</formula1>
    </dataValidation>
  </dataValidations>
  <pageMargins left="0.7" right="0.7" top="0.75" bottom="0.75" header="0.3" footer="0.3"/>
  <ignoredErrors>
    <ignoredError sqref="D10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10F7-48A8-4E03-A93E-EBD007E939B4}">
  <sheetPr>
    <tabColor rgb="FFFF0000"/>
  </sheetPr>
  <dimension ref="A1:O38"/>
  <sheetViews>
    <sheetView tabSelected="1" workbookViewId="0">
      <selection activeCell="L41" sqref="L41"/>
    </sheetView>
  </sheetViews>
  <sheetFormatPr defaultRowHeight="18"/>
  <cols>
    <col min="3" max="3" width="30.09765625" customWidth="1"/>
    <col min="4" max="15" width="13.09765625" customWidth="1"/>
  </cols>
  <sheetData>
    <row r="1" spans="1:15" ht="26.4">
      <c r="A1" s="25" t="s">
        <v>0</v>
      </c>
    </row>
    <row r="2" spans="1:15">
      <c r="D2" s="1">
        <v>45139</v>
      </c>
      <c r="E2" s="19">
        <f>DATE(YEAR(D2),MONTH(D2)+1,1)</f>
        <v>45170</v>
      </c>
      <c r="F2" s="19">
        <f t="shared" ref="F2:O2" si="0">DATE(YEAR(E2),MONTH(E2)+1,1)</f>
        <v>45200</v>
      </c>
      <c r="G2" s="19">
        <f t="shared" si="0"/>
        <v>45231</v>
      </c>
      <c r="H2" s="19">
        <f t="shared" si="0"/>
        <v>45261</v>
      </c>
      <c r="I2" s="19">
        <f t="shared" si="0"/>
        <v>45292</v>
      </c>
      <c r="J2" s="19">
        <f t="shared" si="0"/>
        <v>45323</v>
      </c>
      <c r="K2" s="19">
        <f t="shared" si="0"/>
        <v>45352</v>
      </c>
      <c r="L2" s="19">
        <f t="shared" si="0"/>
        <v>45383</v>
      </c>
      <c r="M2" s="19">
        <f t="shared" si="0"/>
        <v>45413</v>
      </c>
      <c r="N2" s="19">
        <f>DATE(YEAR(M2),MONTH(M2)+1,1)</f>
        <v>45444</v>
      </c>
      <c r="O2" s="19">
        <f t="shared" si="0"/>
        <v>45474</v>
      </c>
    </row>
    <row r="3" spans="1:15">
      <c r="A3" s="3" t="s">
        <v>1</v>
      </c>
      <c r="B3" s="3"/>
      <c r="C3" s="3"/>
      <c r="D3" s="2" t="s">
        <v>19</v>
      </c>
      <c r="E3" s="2" t="s">
        <v>19</v>
      </c>
      <c r="F3" s="2" t="s">
        <v>19</v>
      </c>
      <c r="G3" s="2" t="s">
        <v>19</v>
      </c>
      <c r="H3" s="2" t="s">
        <v>19</v>
      </c>
      <c r="I3" s="2" t="s">
        <v>19</v>
      </c>
      <c r="J3" s="2" t="s">
        <v>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</row>
    <row r="4" spans="1:15">
      <c r="A4" s="16" t="s">
        <v>20</v>
      </c>
      <c r="B4" s="16"/>
      <c r="C4" s="16"/>
      <c r="D4" s="14">
        <v>1500000</v>
      </c>
      <c r="E4" s="18">
        <f>D38</f>
        <v>2205000</v>
      </c>
      <c r="F4" s="18">
        <f t="shared" ref="F4:O4" si="1">E38</f>
        <v>1675000</v>
      </c>
      <c r="G4" s="18">
        <f t="shared" si="1"/>
        <v>3895000</v>
      </c>
      <c r="H4" s="18">
        <f t="shared" si="1"/>
        <v>4215000</v>
      </c>
      <c r="I4" s="18">
        <f t="shared" si="1"/>
        <v>1435000</v>
      </c>
      <c r="J4" s="18">
        <f t="shared" si="1"/>
        <v>1255000</v>
      </c>
      <c r="K4" s="18">
        <f t="shared" si="1"/>
        <v>1275000</v>
      </c>
      <c r="L4" s="18">
        <f t="shared" si="1"/>
        <v>3345000</v>
      </c>
      <c r="M4" s="18">
        <f t="shared" si="1"/>
        <v>3165000</v>
      </c>
      <c r="N4" s="18">
        <f t="shared" si="1"/>
        <v>3485000</v>
      </c>
      <c r="O4" s="18">
        <f t="shared" si="1"/>
        <v>3905000</v>
      </c>
    </row>
    <row r="5" spans="1:15">
      <c r="A5" s="8" t="s">
        <v>9</v>
      </c>
      <c r="B5" s="4" t="s">
        <v>10</v>
      </c>
      <c r="C5" s="5" t="s">
        <v>2</v>
      </c>
      <c r="D5" s="15">
        <v>350000</v>
      </c>
      <c r="E5" s="15">
        <v>250000</v>
      </c>
      <c r="F5" s="15">
        <v>250000</v>
      </c>
      <c r="G5" s="15">
        <v>250000</v>
      </c>
      <c r="H5" s="15">
        <v>250000</v>
      </c>
      <c r="I5" s="15">
        <v>250000</v>
      </c>
      <c r="J5" s="15">
        <v>250000</v>
      </c>
      <c r="K5" s="15">
        <v>250000</v>
      </c>
      <c r="L5" s="15">
        <v>250000</v>
      </c>
      <c r="M5" s="15">
        <v>250000</v>
      </c>
      <c r="N5" s="15">
        <v>250000</v>
      </c>
      <c r="O5" s="15">
        <v>250000</v>
      </c>
    </row>
    <row r="6" spans="1:15">
      <c r="A6" s="8"/>
      <c r="B6" s="4"/>
      <c r="C6" s="5" t="s">
        <v>3</v>
      </c>
      <c r="D6" s="15">
        <v>1835000</v>
      </c>
      <c r="E6" s="15">
        <v>1500000</v>
      </c>
      <c r="F6" s="15">
        <v>1500000</v>
      </c>
      <c r="G6" s="15">
        <v>1500000</v>
      </c>
      <c r="H6" s="15">
        <v>1200000</v>
      </c>
      <c r="I6" s="15">
        <v>1200000</v>
      </c>
      <c r="J6" s="15">
        <v>1200000</v>
      </c>
      <c r="K6" s="15">
        <v>1500000</v>
      </c>
      <c r="L6" s="15">
        <v>1500000</v>
      </c>
      <c r="M6" s="15">
        <v>1500000</v>
      </c>
      <c r="N6" s="15">
        <v>1600000</v>
      </c>
      <c r="O6" s="15">
        <v>1700000</v>
      </c>
    </row>
    <row r="7" spans="1:15">
      <c r="A7" s="8"/>
      <c r="B7" s="4"/>
      <c r="C7" s="5" t="s">
        <v>34</v>
      </c>
      <c r="D7" s="15"/>
      <c r="E7" s="15"/>
      <c r="F7" s="15">
        <v>3000000</v>
      </c>
      <c r="G7" s="15"/>
      <c r="H7" s="15"/>
      <c r="I7" s="15"/>
      <c r="J7" s="15">
        <v>500000</v>
      </c>
      <c r="K7" s="15">
        <v>2000000</v>
      </c>
      <c r="L7" s="15"/>
      <c r="M7" s="15"/>
      <c r="N7" s="15"/>
      <c r="O7" s="15"/>
    </row>
    <row r="8" spans="1:15">
      <c r="A8" s="8"/>
      <c r="B8" s="4"/>
      <c r="C8" s="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>
      <c r="A9" s="8"/>
      <c r="B9" s="4"/>
      <c r="C9" s="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>
      <c r="A10" s="8"/>
      <c r="B10" s="4"/>
      <c r="C10" s="12" t="s">
        <v>21</v>
      </c>
      <c r="D10" s="20">
        <f>SUM(D5:D9)</f>
        <v>2185000</v>
      </c>
      <c r="E10" s="20">
        <f t="shared" ref="E10:M10" si="2">SUM(E5:E9)</f>
        <v>1750000</v>
      </c>
      <c r="F10" s="20">
        <f t="shared" si="2"/>
        <v>4750000</v>
      </c>
      <c r="G10" s="20">
        <f t="shared" si="2"/>
        <v>1750000</v>
      </c>
      <c r="H10" s="20">
        <f t="shared" si="2"/>
        <v>1450000</v>
      </c>
      <c r="I10" s="20">
        <f t="shared" si="2"/>
        <v>1450000</v>
      </c>
      <c r="J10" s="20">
        <f t="shared" si="2"/>
        <v>1950000</v>
      </c>
      <c r="K10" s="20">
        <f t="shared" si="2"/>
        <v>3750000</v>
      </c>
      <c r="L10" s="20">
        <f t="shared" si="2"/>
        <v>1750000</v>
      </c>
      <c r="M10" s="20">
        <f t="shared" si="2"/>
        <v>1750000</v>
      </c>
      <c r="N10" s="20">
        <f>SUM(N5:N9)</f>
        <v>1850000</v>
      </c>
      <c r="O10" s="20">
        <f t="shared" ref="O10" si="3">SUM(O5:O9)</f>
        <v>1950000</v>
      </c>
    </row>
    <row r="11" spans="1:15">
      <c r="A11" s="8"/>
      <c r="B11" s="4" t="s">
        <v>11</v>
      </c>
      <c r="C11" s="5" t="s">
        <v>4</v>
      </c>
      <c r="D11" s="15">
        <v>550000</v>
      </c>
      <c r="E11" s="15">
        <v>500000</v>
      </c>
      <c r="F11" s="15">
        <v>500000</v>
      </c>
      <c r="G11" s="15">
        <v>500000</v>
      </c>
      <c r="H11" s="15">
        <v>700000</v>
      </c>
      <c r="I11" s="15">
        <v>600000</v>
      </c>
      <c r="J11" s="15">
        <v>500000</v>
      </c>
      <c r="K11" s="15">
        <v>750000</v>
      </c>
      <c r="L11" s="15">
        <v>1000000</v>
      </c>
      <c r="M11" s="15">
        <v>500000</v>
      </c>
      <c r="N11" s="15">
        <v>500000</v>
      </c>
      <c r="O11" s="15">
        <v>500000</v>
      </c>
    </row>
    <row r="12" spans="1:15">
      <c r="A12" s="8"/>
      <c r="B12" s="4"/>
      <c r="C12" s="5" t="s">
        <v>5</v>
      </c>
      <c r="D12" s="15">
        <v>600000</v>
      </c>
      <c r="E12" s="15">
        <v>700000</v>
      </c>
      <c r="F12" s="15">
        <v>550000</v>
      </c>
      <c r="G12" s="15">
        <v>600000</v>
      </c>
      <c r="H12" s="15">
        <v>700000</v>
      </c>
      <c r="I12" s="15">
        <v>700000</v>
      </c>
      <c r="J12" s="15">
        <v>600000</v>
      </c>
      <c r="K12" s="15">
        <v>600000</v>
      </c>
      <c r="L12" s="15">
        <v>600000</v>
      </c>
      <c r="M12" s="15">
        <v>600000</v>
      </c>
      <c r="N12" s="15">
        <v>600000</v>
      </c>
      <c r="O12" s="15">
        <v>600000</v>
      </c>
    </row>
    <row r="13" spans="1:15">
      <c r="A13" s="8"/>
      <c r="B13" s="4"/>
      <c r="C13" s="5" t="s">
        <v>6</v>
      </c>
      <c r="D13" s="15">
        <v>200000</v>
      </c>
      <c r="E13" s="15">
        <v>200000</v>
      </c>
      <c r="F13" s="15">
        <v>200000</v>
      </c>
      <c r="G13" s="15">
        <v>200000</v>
      </c>
      <c r="H13" s="15">
        <v>200000</v>
      </c>
      <c r="I13" s="15">
        <v>200000</v>
      </c>
      <c r="J13" s="15">
        <v>200000</v>
      </c>
      <c r="K13" s="15">
        <v>200000</v>
      </c>
      <c r="L13" s="15">
        <v>200000</v>
      </c>
      <c r="M13" s="15">
        <v>200000</v>
      </c>
      <c r="N13" s="15">
        <v>200000</v>
      </c>
      <c r="O13" s="15">
        <v>200000</v>
      </c>
    </row>
    <row r="14" spans="1:15">
      <c r="A14" s="8"/>
      <c r="B14" s="4"/>
      <c r="C14" s="5" t="s">
        <v>7</v>
      </c>
      <c r="D14" s="15">
        <v>45000</v>
      </c>
      <c r="E14" s="15">
        <v>45000</v>
      </c>
      <c r="F14" s="15">
        <v>45000</v>
      </c>
      <c r="G14" s="15">
        <v>45000</v>
      </c>
      <c r="H14" s="15">
        <v>45000</v>
      </c>
      <c r="I14" s="15">
        <v>45000</v>
      </c>
      <c r="J14" s="15">
        <v>45000</v>
      </c>
      <c r="K14" s="15">
        <v>45000</v>
      </c>
      <c r="L14" s="15">
        <v>45000</v>
      </c>
      <c r="M14" s="15">
        <v>45000</v>
      </c>
      <c r="N14" s="15">
        <v>45000</v>
      </c>
      <c r="O14" s="15">
        <v>45000</v>
      </c>
    </row>
    <row r="15" spans="1:15">
      <c r="A15" s="8"/>
      <c r="B15" s="4"/>
      <c r="C15" s="5" t="s">
        <v>8</v>
      </c>
      <c r="D15" s="15">
        <v>15000</v>
      </c>
      <c r="E15" s="15">
        <v>15000</v>
      </c>
      <c r="F15" s="15">
        <v>15000</v>
      </c>
      <c r="G15" s="15">
        <v>15000</v>
      </c>
      <c r="H15" s="15">
        <v>15000</v>
      </c>
      <c r="I15" s="15">
        <v>15000</v>
      </c>
      <c r="J15" s="15">
        <v>15000</v>
      </c>
      <c r="K15" s="15">
        <v>15000</v>
      </c>
      <c r="L15" s="15">
        <v>15000</v>
      </c>
      <c r="M15" s="15">
        <v>15000</v>
      </c>
      <c r="N15" s="15">
        <v>15000</v>
      </c>
      <c r="O15" s="15">
        <v>15000</v>
      </c>
    </row>
    <row r="16" spans="1:15">
      <c r="A16" s="8"/>
      <c r="B16" s="4"/>
      <c r="C16" s="5" t="s">
        <v>35</v>
      </c>
      <c r="D16" s="15">
        <v>20000</v>
      </c>
      <c r="E16" s="15">
        <v>20000</v>
      </c>
      <c r="F16" s="15">
        <v>20000</v>
      </c>
      <c r="G16" s="15">
        <v>20000</v>
      </c>
      <c r="H16" s="15">
        <v>20000</v>
      </c>
      <c r="I16" s="15">
        <v>20000</v>
      </c>
      <c r="J16" s="15">
        <v>20000</v>
      </c>
      <c r="K16" s="15">
        <v>20000</v>
      </c>
      <c r="L16" s="15">
        <v>20000</v>
      </c>
      <c r="M16" s="15">
        <v>20000</v>
      </c>
      <c r="N16" s="15">
        <v>20000</v>
      </c>
      <c r="O16" s="15">
        <v>20000</v>
      </c>
    </row>
    <row r="17" spans="1:15">
      <c r="A17" s="8"/>
      <c r="B17" s="4"/>
      <c r="C17" s="5" t="s">
        <v>36</v>
      </c>
      <c r="D17" s="15"/>
      <c r="E17" s="15">
        <v>750000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8"/>
      <c r="B18" s="4"/>
      <c r="C18" s="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8"/>
      <c r="B19" s="4"/>
      <c r="C19" s="12" t="s">
        <v>22</v>
      </c>
      <c r="D19" s="20">
        <f>SUM(D11:D18)</f>
        <v>1430000</v>
      </c>
      <c r="E19" s="20">
        <f t="shared" ref="E19:M19" si="4">SUM(E11:E18)</f>
        <v>2230000</v>
      </c>
      <c r="F19" s="20">
        <f t="shared" si="4"/>
        <v>1330000</v>
      </c>
      <c r="G19" s="20">
        <f t="shared" si="4"/>
        <v>1380000</v>
      </c>
      <c r="H19" s="20">
        <f t="shared" si="4"/>
        <v>1680000</v>
      </c>
      <c r="I19" s="20">
        <f t="shared" si="4"/>
        <v>1580000</v>
      </c>
      <c r="J19" s="20">
        <f t="shared" si="4"/>
        <v>1380000</v>
      </c>
      <c r="K19" s="20">
        <f t="shared" si="4"/>
        <v>1630000</v>
      </c>
      <c r="L19" s="20">
        <f t="shared" si="4"/>
        <v>1880000</v>
      </c>
      <c r="M19" s="20">
        <f t="shared" si="4"/>
        <v>1380000</v>
      </c>
      <c r="N19" s="20">
        <f>SUM(N11:N18)</f>
        <v>1380000</v>
      </c>
      <c r="O19" s="20">
        <f t="shared" ref="O19" si="5">SUM(O11:O18)</f>
        <v>1380000</v>
      </c>
    </row>
    <row r="20" spans="1:15">
      <c r="A20" s="8"/>
      <c r="B20" s="8" t="s">
        <v>27</v>
      </c>
      <c r="C20" s="8"/>
      <c r="D20" s="21">
        <f>D10-D19</f>
        <v>755000</v>
      </c>
      <c r="E20" s="21">
        <f t="shared" ref="E20:M20" si="6">E10-E19</f>
        <v>-480000</v>
      </c>
      <c r="F20" s="21">
        <f t="shared" si="6"/>
        <v>3420000</v>
      </c>
      <c r="G20" s="21">
        <f t="shared" si="6"/>
        <v>370000</v>
      </c>
      <c r="H20" s="21">
        <f t="shared" si="6"/>
        <v>-230000</v>
      </c>
      <c r="I20" s="21">
        <f t="shared" si="6"/>
        <v>-130000</v>
      </c>
      <c r="J20" s="21">
        <f t="shared" si="6"/>
        <v>570000</v>
      </c>
      <c r="K20" s="21">
        <f t="shared" si="6"/>
        <v>2120000</v>
      </c>
      <c r="L20" s="21">
        <f t="shared" si="6"/>
        <v>-130000</v>
      </c>
      <c r="M20" s="21">
        <f t="shared" si="6"/>
        <v>370000</v>
      </c>
      <c r="N20" s="21">
        <f>N10-N19</f>
        <v>470000</v>
      </c>
      <c r="O20" s="21">
        <f t="shared" ref="O20" si="7">O10-O19</f>
        <v>570000</v>
      </c>
    </row>
    <row r="21" spans="1:15">
      <c r="A21" s="9" t="s">
        <v>12</v>
      </c>
      <c r="B21" s="13" t="s">
        <v>23</v>
      </c>
      <c r="C21" s="5" t="s">
        <v>25</v>
      </c>
      <c r="D21" s="15"/>
      <c r="E21" s="15"/>
      <c r="F21" s="15"/>
      <c r="G21" s="15"/>
      <c r="H21" s="15">
        <v>-2500000</v>
      </c>
      <c r="I21" s="15"/>
      <c r="J21" s="15"/>
      <c r="K21" s="15"/>
      <c r="L21" s="15"/>
      <c r="M21" s="15"/>
      <c r="N21" s="15"/>
      <c r="O21" s="15"/>
    </row>
    <row r="22" spans="1:15">
      <c r="A22" s="9"/>
      <c r="B22" s="6"/>
      <c r="C22" s="5" t="s">
        <v>24</v>
      </c>
      <c r="D22" s="15"/>
      <c r="E22" s="15"/>
      <c r="F22" s="15">
        <v>350000</v>
      </c>
      <c r="G22" s="15"/>
      <c r="H22" s="15"/>
      <c r="I22" s="15"/>
      <c r="J22" s="15"/>
      <c r="K22" s="15"/>
      <c r="L22" s="15"/>
      <c r="M22" s="15"/>
      <c r="N22" s="15"/>
      <c r="O22" s="15"/>
    </row>
    <row r="23" spans="1:15">
      <c r="A23" s="9"/>
      <c r="B23" s="6"/>
      <c r="C23" s="5" t="s">
        <v>26</v>
      </c>
      <c r="D23" s="15"/>
      <c r="E23" s="15"/>
      <c r="F23" s="15">
        <v>-1500000</v>
      </c>
      <c r="G23" s="15"/>
      <c r="H23" s="15"/>
      <c r="I23" s="15"/>
      <c r="J23" s="15"/>
      <c r="K23" s="15"/>
      <c r="L23" s="15"/>
      <c r="M23" s="15"/>
      <c r="N23" s="15"/>
      <c r="O23" s="15"/>
    </row>
    <row r="24" spans="1:15">
      <c r="A24" s="9"/>
      <c r="B24" s="6"/>
      <c r="C24" s="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>
      <c r="A25" s="9"/>
      <c r="B25" s="9" t="s">
        <v>28</v>
      </c>
      <c r="C25" s="9"/>
      <c r="D25" s="22">
        <f>SUM(D21:D24)</f>
        <v>0</v>
      </c>
      <c r="E25" s="22">
        <f t="shared" ref="E25:M25" si="8">SUM(E21:E24)</f>
        <v>0</v>
      </c>
      <c r="F25" s="22">
        <f t="shared" si="8"/>
        <v>-1150000</v>
      </c>
      <c r="G25" s="22">
        <f t="shared" si="8"/>
        <v>0</v>
      </c>
      <c r="H25" s="22">
        <f t="shared" si="8"/>
        <v>-2500000</v>
      </c>
      <c r="I25" s="22">
        <f t="shared" si="8"/>
        <v>0</v>
      </c>
      <c r="J25" s="22">
        <f t="shared" si="8"/>
        <v>0</v>
      </c>
      <c r="K25" s="22">
        <f t="shared" si="8"/>
        <v>0</v>
      </c>
      <c r="L25" s="22">
        <f t="shared" si="8"/>
        <v>0</v>
      </c>
      <c r="M25" s="22">
        <f t="shared" si="8"/>
        <v>0</v>
      </c>
      <c r="N25" s="22">
        <f>SUM(N21:N24)</f>
        <v>0</v>
      </c>
      <c r="O25" s="22">
        <f t="shared" ref="O25" si="9">SUM(O21:O24)</f>
        <v>0</v>
      </c>
    </row>
    <row r="26" spans="1:15">
      <c r="A26" s="10" t="s">
        <v>18</v>
      </c>
      <c r="B26" s="7" t="s">
        <v>14</v>
      </c>
      <c r="C26" s="5" t="s">
        <v>13</v>
      </c>
      <c r="D26" s="15"/>
      <c r="E26" s="15"/>
      <c r="F26" s="15"/>
      <c r="G26" s="15"/>
      <c r="H26" s="15"/>
      <c r="I26" s="15"/>
      <c r="J26" s="15">
        <v>1000000</v>
      </c>
      <c r="K26" s="15"/>
      <c r="L26" s="15"/>
      <c r="M26" s="15"/>
      <c r="N26" s="15"/>
      <c r="O26" s="15"/>
    </row>
    <row r="27" spans="1:15">
      <c r="A27" s="10"/>
      <c r="B27" s="7"/>
      <c r="C27" s="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>
      <c r="A28" s="10"/>
      <c r="B28" s="7"/>
      <c r="C28" s="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>
      <c r="A29" s="10"/>
      <c r="B29" s="7"/>
      <c r="C29" s="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>
      <c r="A30" s="10"/>
      <c r="B30" s="7"/>
      <c r="C30" s="11" t="s">
        <v>29</v>
      </c>
      <c r="D30" s="23">
        <f>SUM(D26:D29)</f>
        <v>0</v>
      </c>
      <c r="E30" s="23">
        <f t="shared" ref="E30:M30" si="10">SUM(E26:E29)</f>
        <v>0</v>
      </c>
      <c r="F30" s="23">
        <f t="shared" si="10"/>
        <v>0</v>
      </c>
      <c r="G30" s="23">
        <f t="shared" si="10"/>
        <v>0</v>
      </c>
      <c r="H30" s="23">
        <f t="shared" si="10"/>
        <v>0</v>
      </c>
      <c r="I30" s="23">
        <f t="shared" si="10"/>
        <v>0</v>
      </c>
      <c r="J30" s="23">
        <f t="shared" si="10"/>
        <v>1000000</v>
      </c>
      <c r="K30" s="23">
        <f t="shared" si="10"/>
        <v>0</v>
      </c>
      <c r="L30" s="23">
        <f t="shared" si="10"/>
        <v>0</v>
      </c>
      <c r="M30" s="23">
        <f t="shared" si="10"/>
        <v>0</v>
      </c>
      <c r="N30" s="23">
        <f>SUM(N26:N29)</f>
        <v>0</v>
      </c>
      <c r="O30" s="23">
        <f t="shared" ref="O30" si="11">SUM(O26:O29)</f>
        <v>0</v>
      </c>
    </row>
    <row r="31" spans="1:15">
      <c r="A31" s="10"/>
      <c r="B31" s="7" t="s">
        <v>17</v>
      </c>
      <c r="C31" s="5" t="s">
        <v>15</v>
      </c>
      <c r="D31" s="15"/>
      <c r="E31" s="15"/>
      <c r="F31" s="15"/>
      <c r="G31" s="15"/>
      <c r="H31" s="15"/>
      <c r="I31" s="15"/>
      <c r="J31" s="15">
        <v>1500000</v>
      </c>
      <c r="K31" s="15"/>
      <c r="L31" s="15"/>
      <c r="M31" s="15"/>
      <c r="N31" s="15"/>
      <c r="O31" s="15"/>
    </row>
    <row r="32" spans="1:15">
      <c r="A32" s="10"/>
      <c r="B32" s="7"/>
      <c r="C32" s="5" t="s">
        <v>16</v>
      </c>
      <c r="D32" s="15">
        <v>50000</v>
      </c>
      <c r="E32" s="15">
        <v>50000</v>
      </c>
      <c r="F32" s="15">
        <v>50000</v>
      </c>
      <c r="G32" s="15">
        <v>50000</v>
      </c>
      <c r="H32" s="15">
        <v>50000</v>
      </c>
      <c r="I32" s="15">
        <v>50000</v>
      </c>
      <c r="J32" s="15">
        <v>50000</v>
      </c>
      <c r="K32" s="15">
        <v>50000</v>
      </c>
      <c r="L32" s="15">
        <v>50000</v>
      </c>
      <c r="M32" s="15">
        <v>50000</v>
      </c>
      <c r="N32" s="15">
        <v>50000</v>
      </c>
      <c r="O32" s="15">
        <v>50000</v>
      </c>
    </row>
    <row r="33" spans="1:15">
      <c r="A33" s="10"/>
      <c r="B33" s="7"/>
      <c r="C33" s="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>
      <c r="A34" s="10"/>
      <c r="B34" s="7"/>
      <c r="C34" s="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0"/>
      <c r="B35" s="7"/>
      <c r="C35" s="11" t="s">
        <v>30</v>
      </c>
      <c r="D35" s="23">
        <f>SUM(D31:D34)</f>
        <v>50000</v>
      </c>
      <c r="E35" s="23">
        <f t="shared" ref="E35:M35" si="12">SUM(E31:E34)</f>
        <v>50000</v>
      </c>
      <c r="F35" s="23">
        <f t="shared" si="12"/>
        <v>50000</v>
      </c>
      <c r="G35" s="23">
        <f t="shared" si="12"/>
        <v>50000</v>
      </c>
      <c r="H35" s="23">
        <f t="shared" si="12"/>
        <v>50000</v>
      </c>
      <c r="I35" s="23">
        <f t="shared" si="12"/>
        <v>50000</v>
      </c>
      <c r="J35" s="23">
        <f t="shared" si="12"/>
        <v>1550000</v>
      </c>
      <c r="K35" s="23">
        <f t="shared" si="12"/>
        <v>50000</v>
      </c>
      <c r="L35" s="23">
        <f t="shared" si="12"/>
        <v>50000</v>
      </c>
      <c r="M35" s="23">
        <f t="shared" si="12"/>
        <v>50000</v>
      </c>
      <c r="N35" s="23">
        <f>SUM(N31:N34)</f>
        <v>50000</v>
      </c>
      <c r="O35" s="23">
        <f t="shared" ref="O35" si="13">SUM(O31:O34)</f>
        <v>50000</v>
      </c>
    </row>
    <row r="36" spans="1:15">
      <c r="A36" s="10"/>
      <c r="B36" s="10" t="s">
        <v>31</v>
      </c>
      <c r="C36" s="10"/>
      <c r="D36" s="24">
        <f>D30-D35</f>
        <v>-50000</v>
      </c>
      <c r="E36" s="24">
        <f t="shared" ref="E36:M36" si="14">E30-E35</f>
        <v>-50000</v>
      </c>
      <c r="F36" s="24">
        <f t="shared" si="14"/>
        <v>-50000</v>
      </c>
      <c r="G36" s="24">
        <f t="shared" si="14"/>
        <v>-50000</v>
      </c>
      <c r="H36" s="24">
        <f t="shared" si="14"/>
        <v>-50000</v>
      </c>
      <c r="I36" s="24">
        <f t="shared" si="14"/>
        <v>-50000</v>
      </c>
      <c r="J36" s="24">
        <f t="shared" si="14"/>
        <v>-550000</v>
      </c>
      <c r="K36" s="24">
        <f t="shared" si="14"/>
        <v>-50000</v>
      </c>
      <c r="L36" s="24">
        <f t="shared" si="14"/>
        <v>-50000</v>
      </c>
      <c r="M36" s="24">
        <f t="shared" si="14"/>
        <v>-50000</v>
      </c>
      <c r="N36" s="24">
        <f>N30-N35</f>
        <v>-50000</v>
      </c>
      <c r="O36" s="24">
        <f t="shared" ref="O36" si="15">O30-O35</f>
        <v>-50000</v>
      </c>
    </row>
    <row r="37" spans="1:15">
      <c r="A37" s="16" t="s">
        <v>32</v>
      </c>
      <c r="B37" s="16"/>
      <c r="C37" s="16"/>
      <c r="D37" s="17">
        <f>D20+D25+D36</f>
        <v>705000</v>
      </c>
      <c r="E37" s="17">
        <f t="shared" ref="E37:M37" si="16">E20+E25+E36</f>
        <v>-530000</v>
      </c>
      <c r="F37" s="17">
        <f t="shared" si="16"/>
        <v>2220000</v>
      </c>
      <c r="G37" s="17">
        <f t="shared" si="16"/>
        <v>320000</v>
      </c>
      <c r="H37" s="17">
        <f t="shared" si="16"/>
        <v>-2780000</v>
      </c>
      <c r="I37" s="17">
        <f t="shared" si="16"/>
        <v>-180000</v>
      </c>
      <c r="J37" s="17">
        <f t="shared" si="16"/>
        <v>20000</v>
      </c>
      <c r="K37" s="17">
        <f t="shared" si="16"/>
        <v>2070000</v>
      </c>
      <c r="L37" s="17">
        <f t="shared" si="16"/>
        <v>-180000</v>
      </c>
      <c r="M37" s="17">
        <f t="shared" si="16"/>
        <v>320000</v>
      </c>
      <c r="N37" s="17">
        <f>N20+N25+N36</f>
        <v>420000</v>
      </c>
      <c r="O37" s="17">
        <f t="shared" ref="O37" si="17">O20+O25+O36</f>
        <v>520000</v>
      </c>
    </row>
    <row r="38" spans="1:15">
      <c r="A38" s="16" t="s">
        <v>33</v>
      </c>
      <c r="B38" s="16"/>
      <c r="C38" s="16"/>
      <c r="D38" s="17">
        <f>D4+D37</f>
        <v>2205000</v>
      </c>
      <c r="E38" s="17">
        <f t="shared" ref="E38:M38" si="18">E4+E37</f>
        <v>1675000</v>
      </c>
      <c r="F38" s="17">
        <f t="shared" si="18"/>
        <v>3895000</v>
      </c>
      <c r="G38" s="17">
        <f t="shared" si="18"/>
        <v>4215000</v>
      </c>
      <c r="H38" s="17">
        <f t="shared" si="18"/>
        <v>1435000</v>
      </c>
      <c r="I38" s="17">
        <f t="shared" si="18"/>
        <v>1255000</v>
      </c>
      <c r="J38" s="17">
        <f t="shared" si="18"/>
        <v>1275000</v>
      </c>
      <c r="K38" s="17">
        <f t="shared" si="18"/>
        <v>3345000</v>
      </c>
      <c r="L38" s="17">
        <f t="shared" si="18"/>
        <v>3165000</v>
      </c>
      <c r="M38" s="17">
        <f t="shared" si="18"/>
        <v>3485000</v>
      </c>
      <c r="N38" s="17">
        <f>N4+N37</f>
        <v>3905000</v>
      </c>
      <c r="O38" s="17">
        <f t="shared" ref="O38" si="19">O4+O37</f>
        <v>4425000</v>
      </c>
    </row>
  </sheetData>
  <mergeCells count="15">
    <mergeCell ref="A37:C37"/>
    <mergeCell ref="A38:C38"/>
    <mergeCell ref="A21:A25"/>
    <mergeCell ref="B21:B24"/>
    <mergeCell ref="B25:C25"/>
    <mergeCell ref="A26:A36"/>
    <mergeCell ref="B26:B30"/>
    <mergeCell ref="B31:B35"/>
    <mergeCell ref="B36:C36"/>
    <mergeCell ref="A3:C3"/>
    <mergeCell ref="A4:C4"/>
    <mergeCell ref="A5:A20"/>
    <mergeCell ref="B5:B10"/>
    <mergeCell ref="B11:B19"/>
    <mergeCell ref="B20:C20"/>
  </mergeCells>
  <phoneticPr fontId="2"/>
  <dataValidations count="1">
    <dataValidation type="list" allowBlank="1" showInputMessage="1" showErrorMessage="1" sqref="D3:O3" xr:uid="{A0F26DBD-1DBD-4899-A3B9-7E4530702754}">
      <formula1>"予算, 実績"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記入方法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林真史</dc:creator>
  <cp:lastModifiedBy>林真史</cp:lastModifiedBy>
  <dcterms:created xsi:type="dcterms:W3CDTF">2023-08-11T08:28:50Z</dcterms:created>
  <dcterms:modified xsi:type="dcterms:W3CDTF">2023-08-12T00:31:11Z</dcterms:modified>
</cp:coreProperties>
</file>